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4240" windowHeight="13740" firstSheet="1" activeTab="8"/>
  </bookViews>
  <sheets>
    <sheet name="Summary" sheetId="8" state="hidden" r:id="rId1"/>
    <sheet name="특허" sheetId="6" r:id="rId2"/>
    <sheet name="SCI(E)" sheetId="3" r:id="rId3"/>
    <sheet name="비SCI국제논문" sheetId="17" r:id="rId4"/>
    <sheet name="국내논문" sheetId="4" r:id="rId5"/>
    <sheet name="기고서" sheetId="5" r:id="rId6"/>
    <sheet name="기술이전" sheetId="7" r:id="rId7"/>
    <sheet name="SW등록" sheetId="11" r:id="rId8"/>
    <sheet name="기술문서" sheetId="12" r:id="rId9"/>
    <sheet name="Sheet1" sheetId="16" state="hidden" r:id="rId10"/>
  </sheets>
  <definedNames>
    <definedName name="_xlnm._FilterDatabase" localSheetId="2" hidden="1">'SCI(E)'!$A$1:$H$1</definedName>
    <definedName name="_xlnm._FilterDatabase" localSheetId="4" hidden="1">국내논문!$A$1:$I$8</definedName>
    <definedName name="_xlnm._FilterDatabase" localSheetId="5" hidden="1">기고서!$A$1:$K$7</definedName>
    <definedName name="_xlnm._FilterDatabase" localSheetId="8" hidden="1">기술문서!$A$1:$E$1</definedName>
    <definedName name="_xlnm._FilterDatabase" localSheetId="6" hidden="1">기술이전!$B$1:$F$1</definedName>
    <definedName name="_xlnm._FilterDatabase" localSheetId="3" hidden="1">비SCI국제논문!$A$1:$I$8</definedName>
    <definedName name="_xlnm._FilterDatabase" localSheetId="1" hidden="1">특허!$A$1:$K$1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1" i="6" l="1"/>
  <c r="A3" i="17"/>
  <c r="A4" i="17" s="1"/>
  <c r="A5" i="17" s="1"/>
  <c r="A6" i="17" s="1"/>
  <c r="A7" i="17" s="1"/>
  <c r="A8" i="17" s="1"/>
  <c r="C4" i="16" l="1"/>
  <c r="D4" i="16"/>
  <c r="E4" i="16"/>
  <c r="F4" i="16"/>
  <c r="G4" i="16"/>
  <c r="H4" i="16"/>
  <c r="I4" i="16"/>
  <c r="J4" i="16"/>
  <c r="K4" i="16"/>
  <c r="L4" i="16"/>
  <c r="M4" i="16"/>
  <c r="N4" i="16"/>
  <c r="O4" i="16"/>
  <c r="B4" i="16"/>
  <c r="C10" i="8" l="1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B10" i="8"/>
  <c r="B11" i="8"/>
  <c r="I11" i="8" l="1"/>
  <c r="V11" i="8"/>
  <c r="W11" i="8"/>
  <c r="S11" i="8"/>
  <c r="Q11" i="8"/>
  <c r="M11" i="8"/>
  <c r="L11" i="8"/>
  <c r="J11" i="8"/>
  <c r="F11" i="8"/>
  <c r="E11" i="8"/>
  <c r="D11" i="8"/>
  <c r="J36" i="8"/>
  <c r="I36" i="8"/>
  <c r="F36" i="8"/>
  <c r="P31" i="8"/>
  <c r="P36" i="8" s="1"/>
  <c r="O31" i="8"/>
  <c r="O36" i="8" s="1"/>
  <c r="N31" i="8"/>
  <c r="N36" i="8" s="1"/>
  <c r="M31" i="8"/>
  <c r="M36" i="8" s="1"/>
  <c r="L31" i="8"/>
  <c r="L36" i="8" s="1"/>
  <c r="I31" i="8"/>
  <c r="H31" i="8"/>
  <c r="H36" i="8" s="1"/>
  <c r="G31" i="8"/>
  <c r="G36" i="8" s="1"/>
  <c r="E31" i="8"/>
  <c r="E36" i="8" s="1"/>
  <c r="D31" i="8"/>
  <c r="D36" i="8" s="1"/>
  <c r="C26" i="8"/>
  <c r="A3" i="12" l="1"/>
  <c r="A4" i="12" s="1"/>
  <c r="A5" i="12" s="1"/>
  <c r="A6" i="12" s="1"/>
  <c r="A7" i="12" s="1"/>
  <c r="A8" i="12" s="1"/>
  <c r="A3" i="5"/>
  <c r="A4" i="5" s="1"/>
  <c r="A5" i="5" s="1"/>
  <c r="A6" i="5" s="1"/>
  <c r="A7" i="5" s="1"/>
  <c r="A3" i="3"/>
  <c r="A4" i="3" s="1"/>
  <c r="A5" i="3" s="1"/>
  <c r="A6" i="3" s="1"/>
  <c r="A7" i="3" s="1"/>
  <c r="A8" i="3" s="1"/>
  <c r="A3" i="6"/>
  <c r="A4" i="6" s="1"/>
  <c r="A5" i="6" s="1"/>
  <c r="A6" i="6" s="1"/>
  <c r="A7" i="6" s="1"/>
  <c r="A8" i="6" s="1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" i="4" l="1"/>
  <c r="A3" i="4" s="1"/>
  <c r="A4" i="4" s="1"/>
  <c r="A5" i="4" s="1"/>
  <c r="A6" i="4" s="1"/>
  <c r="A7" i="4" s="1"/>
  <c r="A8" i="4" s="1"/>
  <c r="A11" i="4" s="1"/>
</calcChain>
</file>

<file path=xl/comments1.xml><?xml version="1.0" encoding="utf-8"?>
<comments xmlns="http://schemas.openxmlformats.org/spreadsheetml/2006/main">
  <authors>
    <author>Younhee</author>
    <author>hykim5</author>
  </authors>
  <commentList>
    <comment ref="G27" authorId="0" shapeId="0">
      <text>
        <r>
          <rPr>
            <sz val="9"/>
            <color indexed="81"/>
            <rFont val="돋움"/>
            <family val="3"/>
            <charset val="129"/>
          </rPr>
          <t>온라인게재</t>
        </r>
        <r>
          <rPr>
            <sz val="9"/>
            <color indexed="81"/>
            <rFont val="Tahoma"/>
            <family val="2"/>
          </rPr>
          <t xml:space="preserve"> 1</t>
        </r>
        <r>
          <rPr>
            <sz val="9"/>
            <color indexed="81"/>
            <rFont val="돋움"/>
            <family val="3"/>
            <charset val="129"/>
          </rPr>
          <t>건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정순흥
게재확정</t>
        </r>
        <r>
          <rPr>
            <sz val="9"/>
            <color indexed="81"/>
            <rFont val="Tahoma"/>
            <family val="2"/>
          </rPr>
          <t xml:space="preserve"> 3</t>
        </r>
        <r>
          <rPr>
            <sz val="9"/>
            <color indexed="81"/>
            <rFont val="돋움"/>
            <family val="3"/>
            <charset val="129"/>
          </rPr>
          <t>건</t>
        </r>
        <r>
          <rPr>
            <sz val="9"/>
            <color indexed="81"/>
            <rFont val="Tahoma"/>
            <family val="2"/>
          </rPr>
          <t xml:space="preserve">: </t>
        </r>
        <r>
          <rPr>
            <sz val="9"/>
            <color indexed="81"/>
            <rFont val="돋움"/>
            <family val="3"/>
            <charset val="129"/>
          </rPr>
          <t>석진욱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>전동산</t>
        </r>
        <r>
          <rPr>
            <sz val="9"/>
            <color indexed="81"/>
            <rFont val="Tahoma"/>
            <family val="2"/>
          </rPr>
          <t>/</t>
        </r>
        <r>
          <rPr>
            <sz val="9"/>
            <color indexed="81"/>
            <rFont val="돋움"/>
            <family val="3"/>
            <charset val="129"/>
          </rPr>
          <t xml:space="preserve">이호재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1" shapeId="0">
      <text>
        <r>
          <rPr>
            <b/>
            <sz val="9"/>
            <color indexed="81"/>
            <rFont val="Tahoma"/>
            <family val="2"/>
          </rPr>
          <t>hykim5: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백승권</t>
        </r>
        <r>
          <rPr>
            <sz val="9"/>
            <color indexed="81"/>
            <rFont val="Tahoma"/>
            <family val="2"/>
          </rPr>
          <t xml:space="preserve">(ETRIJ)
</t>
        </r>
      </text>
    </comment>
    <comment ref="G30" authorId="1" shapeId="0">
      <text>
        <r>
          <rPr>
            <b/>
            <sz val="9"/>
            <color indexed="81"/>
            <rFont val="Tahoma"/>
            <family val="2"/>
          </rPr>
          <t>hykim5:</t>
        </r>
        <r>
          <rPr>
            <sz val="9"/>
            <color indexed="81"/>
            <rFont val="Tahoma"/>
            <family val="2"/>
          </rPr>
          <t xml:space="preserve">
Accept 3</t>
        </r>
        <r>
          <rPr>
            <sz val="9"/>
            <color indexed="81"/>
            <rFont val="돋움"/>
            <family val="3"/>
            <charset val="129"/>
          </rPr>
          <t xml:space="preserve">건
</t>
        </r>
        <r>
          <rPr>
            <sz val="9"/>
            <color indexed="81"/>
            <rFont val="Tahoma"/>
            <family val="2"/>
          </rPr>
          <t>- ETRIJ 1(</t>
        </r>
        <r>
          <rPr>
            <sz val="9"/>
            <color indexed="81"/>
            <rFont val="돋움"/>
            <family val="3"/>
            <charset val="129"/>
          </rPr>
          <t>내부</t>
        </r>
        <r>
          <rPr>
            <sz val="9"/>
            <color indexed="81"/>
            <rFont val="Tahoma"/>
            <family val="2"/>
          </rPr>
          <t xml:space="preserve">)
- </t>
        </r>
        <r>
          <rPr>
            <sz val="9"/>
            <color indexed="81"/>
            <rFont val="돋움"/>
            <family val="3"/>
            <charset val="129"/>
          </rPr>
          <t>경희대</t>
        </r>
        <r>
          <rPr>
            <sz val="9"/>
            <color indexed="81"/>
            <rFont val="Tahoma"/>
            <family val="2"/>
          </rPr>
          <t xml:space="preserve"> 2</t>
        </r>
        <r>
          <rPr>
            <sz val="9"/>
            <color indexed="81"/>
            <rFont val="돋움"/>
            <family val="3"/>
            <charset val="129"/>
          </rPr>
          <t>건</t>
        </r>
      </text>
    </comment>
  </commentList>
</comments>
</file>

<file path=xl/sharedStrings.xml><?xml version="1.0" encoding="utf-8"?>
<sst xmlns="http://schemas.openxmlformats.org/spreadsheetml/2006/main" count="664" uniqueCount="427">
  <si>
    <t>국내</t>
  </si>
  <si>
    <t>국제</t>
  </si>
  <si>
    <t>주저자</t>
  </si>
  <si>
    <t>국내/국제</t>
    <phoneticPr fontId="1" type="noConversion"/>
  </si>
  <si>
    <t>논문명</t>
  </si>
  <si>
    <t>기고서명</t>
  </si>
  <si>
    <t>기술이전명</t>
  </si>
  <si>
    <t>기술료 (백만원)</t>
  </si>
  <si>
    <t>출원국</t>
    <phoneticPr fontId="1" type="noConversion"/>
  </si>
  <si>
    <t>출원(등록)번호</t>
    <phoneticPr fontId="1" type="noConversion"/>
  </si>
  <si>
    <t>출원(등록)기관</t>
    <phoneticPr fontId="1" type="noConversion"/>
  </si>
  <si>
    <t>출원/등록</t>
    <phoneticPr fontId="1" type="noConversion"/>
  </si>
  <si>
    <t>한국</t>
    <phoneticPr fontId="1" type="noConversion"/>
  </si>
  <si>
    <t>미국</t>
    <phoneticPr fontId="1" type="noConversion"/>
  </si>
  <si>
    <t>출원</t>
    <phoneticPr fontId="1" type="noConversion"/>
  </si>
  <si>
    <t>2016.10.1</t>
    <phoneticPr fontId="1" type="noConversion"/>
  </si>
  <si>
    <t>홍길동</t>
    <phoneticPr fontId="1" type="noConversion"/>
  </si>
  <si>
    <t>한국전자통신연구원</t>
    <phoneticPr fontId="1" type="noConversion"/>
  </si>
  <si>
    <t>게재지 명</t>
    <phoneticPr fontId="1" type="noConversion"/>
  </si>
  <si>
    <t>SCI/SCIE</t>
    <phoneticPr fontId="1" type="noConversion"/>
  </si>
  <si>
    <t>학술지명</t>
    <phoneticPr fontId="1" type="noConversion"/>
  </si>
  <si>
    <t>학술대회명</t>
    <phoneticPr fontId="1" type="noConversion"/>
  </si>
  <si>
    <t>학술대회 개최국</t>
    <phoneticPr fontId="1" type="noConversion"/>
  </si>
  <si>
    <t xml:space="preserve">저자명 </t>
    <phoneticPr fontId="1" type="noConversion"/>
  </si>
  <si>
    <t>게재/발표일</t>
    <phoneticPr fontId="1" type="noConversion"/>
  </si>
  <si>
    <t>기고자</t>
    <phoneticPr fontId="1" type="noConversion"/>
  </si>
  <si>
    <t>제출/채택/반영 번호</t>
    <phoneticPr fontId="1" type="noConversion"/>
  </si>
  <si>
    <t>계약체결일</t>
    <phoneticPr fontId="1" type="noConversion"/>
  </si>
  <si>
    <t>기술 실시 기관</t>
    <phoneticPr fontId="1" type="noConversion"/>
  </si>
  <si>
    <t>국내/국제</t>
    <phoneticPr fontId="1" type="noConversion"/>
  </si>
  <si>
    <t>표준기구명</t>
    <phoneticPr fontId="1" type="noConversion"/>
  </si>
  <si>
    <t>표준명</t>
    <phoneticPr fontId="1" type="noConversion"/>
  </si>
  <si>
    <t>회의명</t>
    <phoneticPr fontId="1" type="noConversion"/>
  </si>
  <si>
    <t>SW 명칭</t>
    <phoneticPr fontId="1" type="noConversion"/>
  </si>
  <si>
    <t>번호</t>
    <phoneticPr fontId="1" type="noConversion"/>
  </si>
  <si>
    <t>기술문서 명</t>
    <phoneticPr fontId="1" type="noConversion"/>
  </si>
  <si>
    <t>SCI</t>
    <phoneticPr fontId="1" type="noConversion"/>
  </si>
  <si>
    <t>번호</t>
    <phoneticPr fontId="1" type="noConversion"/>
  </si>
  <si>
    <t>번호</t>
    <phoneticPr fontId="1" type="noConversion"/>
  </si>
  <si>
    <t>국제</t>
    <phoneticPr fontId="1" type="noConversion"/>
  </si>
  <si>
    <t>국내논문지</t>
    <phoneticPr fontId="1" type="noConversion"/>
  </si>
  <si>
    <t>국내논문/국내학술대회/국제논문/국제학술대회</t>
    <phoneticPr fontId="1" type="noConversion"/>
  </si>
  <si>
    <t>국제학술대회</t>
    <phoneticPr fontId="1" type="noConversion"/>
  </si>
  <si>
    <t>번호</t>
    <phoneticPr fontId="1" type="noConversion"/>
  </si>
  <si>
    <t>스마트구루</t>
    <phoneticPr fontId="1" type="noConversion"/>
  </si>
  <si>
    <t xml:space="preserve">저자 </t>
    <phoneticPr fontId="1" type="noConversion"/>
  </si>
  <si>
    <t>2015.12.02</t>
    <phoneticPr fontId="1" type="noConversion"/>
  </si>
  <si>
    <t>PSNR 계산기</t>
    <phoneticPr fontId="1" type="noConversion"/>
  </si>
  <si>
    <t xml:space="preserve">저자 </t>
    <phoneticPr fontId="1" type="noConversion"/>
  </si>
  <si>
    <t>작성일</t>
    <phoneticPr fontId="1" type="noConversion"/>
  </si>
  <si>
    <t>항목</t>
    <phoneticPr fontId="1" type="noConversion"/>
  </si>
  <si>
    <t xml:space="preserve">기고서 </t>
    <phoneticPr fontId="1" type="noConversion"/>
  </si>
  <si>
    <t>특허</t>
    <phoneticPr fontId="1" type="noConversion"/>
  </si>
  <si>
    <t>논문</t>
    <phoneticPr fontId="1" type="noConversion"/>
  </si>
  <si>
    <t>기술이전</t>
    <phoneticPr fontId="1" type="noConversion"/>
  </si>
  <si>
    <t>기술료</t>
    <phoneticPr fontId="1" type="noConversion"/>
  </si>
  <si>
    <t>정량실적</t>
    <phoneticPr fontId="1" type="noConversion"/>
  </si>
  <si>
    <t>국제출원</t>
    <phoneticPr fontId="1" type="noConversion"/>
  </si>
  <si>
    <t>국내출원</t>
    <phoneticPr fontId="1" type="noConversion"/>
  </si>
  <si>
    <t>국제등록</t>
    <phoneticPr fontId="1" type="noConversion"/>
  </si>
  <si>
    <t>국내등록</t>
    <phoneticPr fontId="1" type="noConversion"/>
  </si>
  <si>
    <t>비SCI 국제논문</t>
    <phoneticPr fontId="1" type="noConversion"/>
  </si>
  <si>
    <t>비SCI 국내논문</t>
    <phoneticPr fontId="1" type="noConversion"/>
  </si>
  <si>
    <t>건수</t>
  </si>
  <si>
    <t>건수</t>
    <phoneticPr fontId="1" type="noConversion"/>
  </si>
  <si>
    <t>SW등록</t>
    <phoneticPr fontId="1" type="noConversion"/>
  </si>
  <si>
    <t>국제 기고서 채택</t>
    <phoneticPr fontId="1" type="noConversion"/>
  </si>
  <si>
    <t>국제 표준안채택</t>
    <phoneticPr fontId="1" type="noConversion"/>
  </si>
  <si>
    <t>국내 기고서  채택</t>
    <phoneticPr fontId="1" type="noConversion"/>
  </si>
  <si>
    <t>국내 표준안 채택</t>
    <phoneticPr fontId="1" type="noConversion"/>
  </si>
  <si>
    <t>제출/채택/표준안채택일</t>
    <phoneticPr fontId="1" type="noConversion"/>
  </si>
  <si>
    <t>기고서제출/기고서채택/표준안채택</t>
    <phoneticPr fontId="1" type="noConversion"/>
  </si>
  <si>
    <t>SPIE Commercial Scientific Sensing and Imaging</t>
    <phoneticPr fontId="1" type="noConversion"/>
  </si>
  <si>
    <t>2016.04.17</t>
    <phoneticPr fontId="1" type="noConversion"/>
  </si>
  <si>
    <t>출원</t>
    <phoneticPr fontId="1" type="noConversion"/>
  </si>
  <si>
    <t>국제</t>
    <phoneticPr fontId="1" type="noConversion"/>
  </si>
  <si>
    <t>중국</t>
    <phoneticPr fontId="1" type="noConversion"/>
  </si>
  <si>
    <t>신홍창</t>
    <phoneticPr fontId="1" type="noConversion"/>
  </si>
  <si>
    <t>METHOD AND APPARATUS FOR GENERATING DISPARITY IMAGE</t>
  </si>
  <si>
    <t>2016.05.26</t>
    <phoneticPr fontId="1" type="noConversion"/>
  </si>
  <si>
    <t>IDW/AD '16</t>
    <phoneticPr fontId="1" type="noConversion"/>
  </si>
  <si>
    <t>일본</t>
    <phoneticPr fontId="1" type="noConversion"/>
  </si>
  <si>
    <t>Implementation of Artifacts Reduced Multi-View Display with High Quality 3D Images</t>
  </si>
  <si>
    <t>2016.12.08</t>
    <phoneticPr fontId="1" type="noConversion"/>
  </si>
  <si>
    <t>Three-Dimensional Imaging, Visualization, and Display 2016</t>
    <phoneticPr fontId="1" type="noConversion"/>
  </si>
  <si>
    <t>국내학술대회</t>
    <phoneticPr fontId="1" type="noConversion"/>
  </si>
  <si>
    <t>통신학회하계학술대회</t>
    <phoneticPr fontId="1" type="noConversion"/>
  </si>
  <si>
    <t>윤국진 외</t>
    <phoneticPr fontId="1" type="noConversion"/>
  </si>
  <si>
    <t>하이브리드 방송서비스를 위한 전송지연 및 버퍼링에 관한 연구</t>
    <phoneticPr fontId="1" type="noConversion"/>
  </si>
  <si>
    <t>2016.06.23</t>
    <phoneticPr fontId="1" type="noConversion"/>
  </si>
  <si>
    <t>신홍창 외</t>
    <phoneticPr fontId="1" type="noConversion"/>
  </si>
  <si>
    <t>이응돈 외</t>
    <phoneticPr fontId="1" type="noConversion"/>
  </si>
  <si>
    <t>윤국진</t>
    <phoneticPr fontId="1" type="noConversion"/>
  </si>
  <si>
    <t>Timed Metadata Delivery over MMT and DASH</t>
    <phoneticPr fontId="1" type="noConversion"/>
  </si>
  <si>
    <t>2016.07.15</t>
    <phoneticPr fontId="1" type="noConversion"/>
  </si>
  <si>
    <t xml:space="preserve">가상 시점 영상 생성 장치 및 방법 </t>
    <phoneticPr fontId="1" type="noConversion"/>
  </si>
  <si>
    <t xml:space="preserve">변이 탐색 범위 설정 장치 및 방법 </t>
    <phoneticPr fontId="1" type="noConversion"/>
  </si>
  <si>
    <t>신홍창</t>
    <phoneticPr fontId="1" type="noConversion"/>
  </si>
  <si>
    <t>이진환</t>
    <phoneticPr fontId="1" type="noConversion"/>
  </si>
  <si>
    <t>2016-0033664</t>
  </si>
  <si>
    <t>2016-0086054</t>
  </si>
  <si>
    <t>2016-0043315</t>
  </si>
  <si>
    <t>2016.03.21</t>
    <phoneticPr fontId="1" type="noConversion"/>
  </si>
  <si>
    <t>2016.07.07</t>
    <phoneticPr fontId="1" type="noConversion"/>
  </si>
  <si>
    <t>2016.04.08</t>
    <phoneticPr fontId="1" type="noConversion"/>
  </si>
  <si>
    <t>국내</t>
    <phoneticPr fontId="1" type="noConversion"/>
  </si>
  <si>
    <t>한국</t>
    <phoneticPr fontId="1" type="noConversion"/>
  </si>
  <si>
    <t xml:space="preserve">스테레오 to 다시점 영상 재현 HW 시스템 기능규격서 </t>
    <phoneticPr fontId="1" type="noConversion"/>
  </si>
  <si>
    <t xml:space="preserve">스테레오 to 다시점 영상 재현 HW 시스템 상세설계서 </t>
    <phoneticPr fontId="1" type="noConversion"/>
  </si>
  <si>
    <t>2016.05.31</t>
    <phoneticPr fontId="1" type="noConversion"/>
  </si>
  <si>
    <t>2016.09.30</t>
    <phoneticPr fontId="1" type="noConversion"/>
  </si>
  <si>
    <t>이진환</t>
    <phoneticPr fontId="1" type="noConversion"/>
  </si>
  <si>
    <t>Hierarchical bilateral filtering based disparity estimation for view synthesis</t>
    <phoneticPr fontId="1" type="noConversion"/>
  </si>
  <si>
    <t xml:space="preserve">영상 재구성 장치 및 방법 </t>
    <phoneticPr fontId="1" type="noConversion"/>
  </si>
  <si>
    <t>ETRI Journal</t>
    <phoneticPr fontId="1" type="noConversion"/>
  </si>
  <si>
    <t>Design of Synchronization and T-STD Model for 3DTV Service over Hybrid Networks</t>
    <phoneticPr fontId="1" type="noConversion"/>
  </si>
  <si>
    <t xml:space="preserve"> 출원</t>
    <phoneticPr fontId="1" type="noConversion"/>
  </si>
  <si>
    <t>2016-0061681</t>
    <phoneticPr fontId="1" type="noConversion"/>
  </si>
  <si>
    <t>하이브리드 망 기반의 가상현실 방송 서비스 방법 및 그 장치</t>
    <phoneticPr fontId="1" type="noConversion"/>
  </si>
  <si>
    <t>2016.05.19</t>
    <phoneticPr fontId="1" type="noConversion"/>
  </si>
  <si>
    <t>2016-0078138</t>
    <phoneticPr fontId="1" type="noConversion"/>
  </si>
  <si>
    <t>ATSC3.0기반 하이브리드 방송서비스를 위한 타임드 메타데이터 송수신 방법 및 그 장치</t>
    <phoneticPr fontId="1" type="noConversion"/>
  </si>
  <si>
    <t>2016.06.21</t>
    <phoneticPr fontId="1" type="noConversion"/>
  </si>
  <si>
    <t>SCI</t>
    <phoneticPr fontId="1" type="noConversion"/>
  </si>
  <si>
    <t>방건 외 2명</t>
    <phoneticPr fontId="1" type="noConversion"/>
  </si>
  <si>
    <t>광파실</t>
    <phoneticPr fontId="1" type="noConversion"/>
  </si>
  <si>
    <t>광파실</t>
    <phoneticPr fontId="1" type="noConversion"/>
  </si>
  <si>
    <t>IET Electronics Letters</t>
    <phoneticPr fontId="1" type="noConversion"/>
  </si>
  <si>
    <t>Adaptive merge list construction for 3D-HEVC fast encoder</t>
    <phoneticPr fontId="1" type="noConversion"/>
  </si>
  <si>
    <t>2016. 04</t>
    <phoneticPr fontId="1" type="noConversion"/>
  </si>
  <si>
    <t>국제</t>
    <phoneticPr fontId="1" type="noConversion"/>
  </si>
  <si>
    <t>ISO/IEC JCT1 SC29/WG11</t>
    <phoneticPr fontId="1" type="noConversion"/>
  </si>
  <si>
    <t>ISO/IEC JCT1 SC29/WG11</t>
    <phoneticPr fontId="1" type="noConversion"/>
  </si>
  <si>
    <t>FTV</t>
    <phoneticPr fontId="1" type="noConversion"/>
  </si>
  <si>
    <t>114차 MPEG</t>
    <phoneticPr fontId="1" type="noConversion"/>
  </si>
  <si>
    <t>[FTV AhG] Test materials for 360 3D video application discussion</t>
    <phoneticPr fontId="1" type="noConversion"/>
  </si>
  <si>
    <t>채택</t>
    <phoneticPr fontId="1" type="noConversion"/>
  </si>
  <si>
    <t>채택</t>
    <phoneticPr fontId="1" type="noConversion"/>
  </si>
  <si>
    <t>m37810</t>
    <phoneticPr fontId="1" type="noConversion"/>
  </si>
  <si>
    <t>FTV</t>
    <phoneticPr fontId="1" type="noConversion"/>
  </si>
  <si>
    <t>115차 MPEG</t>
    <phoneticPr fontId="1" type="noConversion"/>
  </si>
  <si>
    <t>방건 외 5명</t>
    <phoneticPr fontId="1" type="noConversion"/>
  </si>
  <si>
    <t>[FTV AHG] EE4 Compression for 360 3D video application</t>
    <phoneticPr fontId="1" type="noConversion"/>
  </si>
  <si>
    <t>m38720</t>
    <phoneticPr fontId="1" type="noConversion"/>
  </si>
  <si>
    <t>116차 MPEG</t>
    <phoneticPr fontId="1" type="noConversion"/>
  </si>
  <si>
    <t>방건 외 1명</t>
    <phoneticPr fontId="1" type="noConversion"/>
  </si>
  <si>
    <t>[FTV AHG]The report of EE2:Compression performance evalution of 3D 360 video</t>
    <phoneticPr fontId="1" type="noConversion"/>
  </si>
  <si>
    <t>m39351</t>
    <phoneticPr fontId="1" type="noConversion"/>
  </si>
  <si>
    <t>광파실</t>
    <phoneticPr fontId="1" type="noConversion"/>
  </si>
  <si>
    <t>Color noise reduction method in non-constant luminance signal for high dynamic range video service</t>
  </si>
  <si>
    <t>Journal of Real-Time Image Processing</t>
    <phoneticPr fontId="1" type="noConversion"/>
  </si>
  <si>
    <t>Fast Motion Estimation using Priority-based Inter Prediction Mode Decision Method in High Efficiency Video Coding Journal of Real-Time Image Processing</t>
    <phoneticPr fontId="1" type="noConversion"/>
  </si>
  <si>
    <t>국내학술대회</t>
    <phoneticPr fontId="1" type="noConversion"/>
  </si>
  <si>
    <t>2016 하계학술대회</t>
    <phoneticPr fontId="1" type="noConversion"/>
  </si>
  <si>
    <t>한국</t>
    <phoneticPr fontId="1" type="noConversion"/>
  </si>
  <si>
    <t>강정원</t>
  </si>
  <si>
    <t>HDR/WCG 영상 부호화를 위한 밝기-색상 분리 프레임워크</t>
  </si>
  <si>
    <t>2016.06.23</t>
    <phoneticPr fontId="1" type="noConversion"/>
  </si>
  <si>
    <t>SID display week 2016 symposium</t>
    <phoneticPr fontId="1" type="noConversion"/>
  </si>
  <si>
    <t>곽영신</t>
  </si>
  <si>
    <t>Wide Color Gamut and High Dynamic Range Color Image Encoding Scheme based on CIECAM02</t>
  </si>
  <si>
    <t>2016.05.24</t>
    <phoneticPr fontId="1" type="noConversion"/>
  </si>
  <si>
    <t>김남욱</t>
  </si>
  <si>
    <t>한국방송공학회 논문지</t>
    <phoneticPr fontId="1" type="noConversion"/>
  </si>
  <si>
    <t>프레임율 변환을 위한 주파수 영역에서의 블로킹 현상 검출</t>
    <phoneticPr fontId="1" type="noConversion"/>
  </si>
  <si>
    <t xml:space="preserve">출원 </t>
    <phoneticPr fontId="1" type="noConversion"/>
  </si>
  <si>
    <t>국내</t>
    <phoneticPr fontId="1" type="noConversion"/>
  </si>
  <si>
    <t>국내</t>
    <phoneticPr fontId="1" type="noConversion"/>
  </si>
  <si>
    <t>한국</t>
    <phoneticPr fontId="1" type="noConversion"/>
  </si>
  <si>
    <t xml:space="preserve">2016-0031519 </t>
    <phoneticPr fontId="1" type="noConversion"/>
  </si>
  <si>
    <t>정영호</t>
    <phoneticPr fontId="1" type="noConversion"/>
  </si>
  <si>
    <t xml:space="preserve">동적 패닝된 혼합 신호의 음원 방위각 식별 장치 및 그 방법 </t>
    <phoneticPr fontId="1" type="noConversion"/>
  </si>
  <si>
    <t>한국전자통신연구원</t>
    <phoneticPr fontId="1" type="noConversion"/>
  </si>
  <si>
    <t>2016.03.16.</t>
    <phoneticPr fontId="1" type="noConversion"/>
  </si>
  <si>
    <t>출원</t>
    <phoneticPr fontId="1" type="noConversion"/>
  </si>
  <si>
    <t>국내</t>
    <phoneticPr fontId="1" type="noConversion"/>
  </si>
  <si>
    <t>한국</t>
    <phoneticPr fontId="1" type="noConversion"/>
  </si>
  <si>
    <t>2016-0033627</t>
    <phoneticPr fontId="1" type="noConversion"/>
  </si>
  <si>
    <t>백승권</t>
    <phoneticPr fontId="1" type="noConversion"/>
  </si>
  <si>
    <t>블록 기반의 오디오 부호화/복호화 장치 및 그 방법</t>
    <phoneticPr fontId="1" type="noConversion"/>
  </si>
  <si>
    <t>한국전자통신연구원</t>
    <phoneticPr fontId="1" type="noConversion"/>
  </si>
  <si>
    <t>2016.03.21.</t>
    <phoneticPr fontId="1" type="noConversion"/>
  </si>
  <si>
    <t>SCI</t>
    <phoneticPr fontId="1" type="noConversion"/>
  </si>
  <si>
    <t>백승권 외</t>
    <phoneticPr fontId="1" type="noConversion"/>
  </si>
  <si>
    <t>MPEG Surround Extension for MPEG-H 3D Audio</t>
    <phoneticPr fontId="1" type="noConversion"/>
  </si>
  <si>
    <t>국내논문지</t>
    <phoneticPr fontId="1" type="noConversion"/>
  </si>
  <si>
    <t>방송과 기술</t>
    <phoneticPr fontId="1" type="noConversion"/>
  </si>
  <si>
    <t>백승권</t>
    <phoneticPr fontId="1" type="noConversion"/>
  </si>
  <si>
    <t>MPEG-H 3D Audio의 배경 및 진행형황</t>
    <phoneticPr fontId="1" type="noConversion"/>
  </si>
  <si>
    <t>2016.05.01</t>
    <phoneticPr fontId="1" type="noConversion"/>
  </si>
  <si>
    <t>국제학술대회</t>
  </si>
  <si>
    <t>ICAD 2016</t>
  </si>
  <si>
    <t>호주</t>
  </si>
  <si>
    <t>장대영</t>
  </si>
  <si>
    <t>Implementation and Evaluation of 10.2 channel Microphone for UHDTV Audio</t>
  </si>
  <si>
    <t>2016.07.05</t>
  </si>
  <si>
    <t>방송과미디어</t>
    <phoneticPr fontId="1" type="noConversion"/>
  </si>
  <si>
    <t>이태진</t>
    <phoneticPr fontId="1" type="noConversion"/>
  </si>
  <si>
    <t>UHDTV를 위한 차세대 오디오 표준: MPEG-H 3D Audio</t>
    <phoneticPr fontId="1" type="noConversion"/>
  </si>
  <si>
    <t>2016.07.30</t>
    <phoneticPr fontId="1" type="noConversion"/>
  </si>
  <si>
    <t>국내 논문지</t>
    <phoneticPr fontId="1" type="noConversion"/>
  </si>
  <si>
    <t xml:space="preserve">TTA 저널 </t>
    <phoneticPr fontId="1" type="noConversion"/>
  </si>
  <si>
    <t xml:space="preserve">UHDTV 방송 서비스를 위한 MPEG-H 3D오디오 기술 </t>
    <phoneticPr fontId="1" type="noConversion"/>
  </si>
  <si>
    <t>2016.10.</t>
    <phoneticPr fontId="1" type="noConversion"/>
  </si>
  <si>
    <t>국제</t>
    <phoneticPr fontId="1" type="noConversion"/>
  </si>
  <si>
    <t>ISO/IEC</t>
    <phoneticPr fontId="1" type="noConversion"/>
  </si>
  <si>
    <t>ISO/IEC</t>
    <phoneticPr fontId="1" type="noConversion"/>
  </si>
  <si>
    <t>MPEG-H 3D Audio</t>
    <phoneticPr fontId="1" type="noConversion"/>
  </si>
  <si>
    <t>MPEG-H 3D Audio</t>
    <phoneticPr fontId="1" type="noConversion"/>
  </si>
  <si>
    <t>MPEG 115차</t>
    <phoneticPr fontId="1" type="noConversion"/>
  </si>
  <si>
    <t>MPEG 115차</t>
    <phoneticPr fontId="1" type="noConversion"/>
  </si>
  <si>
    <t>백승권 외 2명</t>
    <phoneticPr fontId="1" type="noConversion"/>
  </si>
  <si>
    <t>Proposed Updates to the MPEG Surround Reference Software (WD3) for 3D Audio</t>
    <phoneticPr fontId="1" type="noConversion"/>
  </si>
  <si>
    <t>채택</t>
    <phoneticPr fontId="1" type="noConversion"/>
  </si>
  <si>
    <t>M38577</t>
    <phoneticPr fontId="1" type="noConversion"/>
  </si>
  <si>
    <t>ISO/IEC</t>
    <phoneticPr fontId="1" type="noConversion"/>
  </si>
  <si>
    <t>MPEG-H 3D Audio</t>
    <phoneticPr fontId="1" type="noConversion"/>
  </si>
  <si>
    <t>MPEG 115차</t>
    <phoneticPr fontId="1" type="noConversion"/>
  </si>
  <si>
    <t>백승권</t>
    <phoneticPr fontId="1" type="noConversion"/>
  </si>
  <si>
    <t>ISO/IEC 23003-1:2007/FDAM 3, MPEG Surround Extension for 3D Audio</t>
    <phoneticPr fontId="1" type="noConversion"/>
  </si>
  <si>
    <t>N16287</t>
    <phoneticPr fontId="1" type="noConversion"/>
  </si>
  <si>
    <t xml:space="preserve">백승권 </t>
    <phoneticPr fontId="1" type="noConversion"/>
  </si>
  <si>
    <t>DoC on ISO/IEC 23003-1:2007/DAM 3 MPEG Surround Extensions for 3D Audio</t>
    <phoneticPr fontId="1" type="noConversion"/>
  </si>
  <si>
    <t>제출</t>
    <phoneticPr fontId="1" type="noConversion"/>
  </si>
  <si>
    <t>N16286</t>
    <phoneticPr fontId="1" type="noConversion"/>
  </si>
  <si>
    <t>사운드바를 이용한 룸 튜닝 기술 요구사항정의서</t>
  </si>
  <si>
    <t>2016.05.30</t>
  </si>
  <si>
    <t>사운드바를 이용한 룸 튜닝 기술 시험절차 및 결과서</t>
  </si>
  <si>
    <t>정영호</t>
  </si>
  <si>
    <t>MPEG-H 3D 오디오의 멀티채널 포맷 변환</t>
  </si>
  <si>
    <t>2016.08.25.</t>
  </si>
  <si>
    <t xml:space="preserve">ATSC 3.0 기반 MPEG-H 3D  오디오 코덱 테스트 </t>
    <phoneticPr fontId="1" type="noConversion"/>
  </si>
  <si>
    <t>2016.10.14</t>
    <phoneticPr fontId="1" type="noConversion"/>
  </si>
  <si>
    <t>출원</t>
    <phoneticPr fontId="1" type="noConversion"/>
  </si>
  <si>
    <t>국내</t>
    <phoneticPr fontId="1" type="noConversion"/>
  </si>
  <si>
    <t>한국</t>
    <phoneticPr fontId="1" type="noConversion"/>
  </si>
  <si>
    <t>2016-0036985</t>
    <phoneticPr fontId="1" type="noConversion"/>
  </si>
  <si>
    <t>석진욱</t>
    <phoneticPr fontId="1" type="noConversion"/>
  </si>
  <si>
    <t>SIMD 기반 움직임 추정 방법</t>
    <phoneticPr fontId="1" type="noConversion"/>
  </si>
  <si>
    <t>한국전자통신연구원</t>
    <phoneticPr fontId="1" type="noConversion"/>
  </si>
  <si>
    <t xml:space="preserve"> 2016-0037680</t>
    <phoneticPr fontId="1" type="noConversion"/>
  </si>
  <si>
    <t>김연희</t>
    <phoneticPr fontId="1" type="noConversion"/>
  </si>
  <si>
    <t>비디오 분산 부호화 장치 및 방법</t>
    <phoneticPr fontId="1" type="noConversion"/>
  </si>
  <si>
    <t>2016-0038461</t>
    <phoneticPr fontId="1" type="noConversion"/>
  </si>
  <si>
    <t xml:space="preserve">프레임 분할 정보의 전송 방법 및 장치와 그 방법을 이용한 복호화 방법 및 장치 </t>
    <phoneticPr fontId="1" type="noConversion"/>
  </si>
  <si>
    <t>2016-0041798</t>
    <phoneticPr fontId="1" type="noConversion"/>
  </si>
  <si>
    <t>기명석</t>
    <phoneticPr fontId="1" type="noConversion"/>
  </si>
  <si>
    <t>적분 히스토그램을 이용한 HEVC 코딩 유닛 결정 장치 및 방법</t>
    <phoneticPr fontId="1" type="noConversion"/>
  </si>
  <si>
    <t>2016-0041783</t>
    <phoneticPr fontId="1" type="noConversion"/>
  </si>
  <si>
    <t>정순흥</t>
    <phoneticPr fontId="1" type="noConversion"/>
  </si>
  <si>
    <t>HEVC의 CTB 분할 구조 조기 결정 방법 및 장치</t>
    <phoneticPr fontId="1" type="noConversion"/>
  </si>
  <si>
    <t>2016-0041185</t>
    <phoneticPr fontId="1" type="noConversion"/>
  </si>
  <si>
    <t>동영상 병렬 부호화시 로드 밸런싱을 위한 방법 및 장치</t>
    <phoneticPr fontId="1" type="noConversion"/>
  </si>
  <si>
    <t>석진욱 외</t>
    <phoneticPr fontId="1" type="noConversion"/>
  </si>
  <si>
    <t>Fast Prediction Mode Decision Algorithm in HEVC using a pseudo rate-distortion based on separated encoding structure</t>
    <phoneticPr fontId="1" type="noConversion"/>
  </si>
  <si>
    <t>HEVC Main 10 프로파일 지원 UHD 비디오 고속 부호화 기술</t>
    <phoneticPr fontId="1" type="noConversion"/>
  </si>
  <si>
    <t>2016.03.08</t>
    <phoneticPr fontId="1" type="noConversion"/>
  </si>
  <si>
    <t>SCI</t>
    <phoneticPr fontId="1" type="noConversion"/>
  </si>
  <si>
    <t>정순흥 외</t>
    <phoneticPr fontId="1" type="noConversion"/>
  </si>
  <si>
    <t>A Fast Mode Decision Method in HEVC
using Adaptive Ordering of Modes</t>
    <phoneticPr fontId="1" type="noConversion"/>
  </si>
  <si>
    <t>이미숙, 백승권, 이태진</t>
    <phoneticPr fontId="1" type="noConversion"/>
  </si>
  <si>
    <t xml:space="preserve">이미숙, 백승권, 이태진 </t>
    <phoneticPr fontId="1" type="noConversion"/>
  </si>
  <si>
    <t>한국</t>
    <phoneticPr fontId="1" type="noConversion"/>
  </si>
  <si>
    <t>SCIE</t>
    <phoneticPr fontId="1" type="noConversion"/>
  </si>
  <si>
    <t>이진호 외</t>
    <phoneticPr fontId="1" type="noConversion"/>
  </si>
  <si>
    <t>Alex Lee 외</t>
    <phoneticPr fontId="1" type="noConversion"/>
  </si>
  <si>
    <t>2016.10.1</t>
    <phoneticPr fontId="1" type="noConversion"/>
  </si>
  <si>
    <t>2016.10.1</t>
    <phoneticPr fontId="1" type="noConversion"/>
  </si>
  <si>
    <t>2016-10357234</t>
    <phoneticPr fontId="1" type="noConversion"/>
  </si>
  <si>
    <t>2016-0091584</t>
    <phoneticPr fontId="1" type="noConversion"/>
  </si>
  <si>
    <t>방건</t>
    <phoneticPr fontId="1" type="noConversion"/>
  </si>
  <si>
    <t>시간적, 공간적, 3D 확장성을 제공하는 전방위 360도 VR 방송 서비스 방법 및 그 장치</t>
    <phoneticPr fontId="1" type="noConversion"/>
  </si>
  <si>
    <t>2016.07.19</t>
    <phoneticPr fontId="1" type="noConversion"/>
  </si>
  <si>
    <t>김종호</t>
    <phoneticPr fontId="1" type="noConversion"/>
  </si>
  <si>
    <t>2016.06.20</t>
    <phoneticPr fontId="1" type="noConversion"/>
  </si>
  <si>
    <t>국내논문지</t>
    <phoneticPr fontId="1" type="noConversion"/>
  </si>
  <si>
    <t>전자통신동향분석</t>
    <phoneticPr fontId="1" type="noConversion"/>
  </si>
  <si>
    <t xml:space="preserve">고실감 영상 서비스를 위한 HDR/WCG 비디오기술 동향 </t>
    <phoneticPr fontId="1" type="noConversion"/>
  </si>
  <si>
    <t>SCI(E) 논문지</t>
    <phoneticPr fontId="1" type="noConversion"/>
  </si>
  <si>
    <t>기술문서</t>
  </si>
  <si>
    <t>기술문서</t>
    <phoneticPr fontId="1" type="noConversion"/>
  </si>
  <si>
    <t>성과홍보</t>
  </si>
  <si>
    <t>성과홍보</t>
    <phoneticPr fontId="1" type="noConversion"/>
  </si>
  <si>
    <t>상용화</t>
  </si>
  <si>
    <t>상용화</t>
    <phoneticPr fontId="1" type="noConversion"/>
  </si>
  <si>
    <t>시제품</t>
  </si>
  <si>
    <t>시제품</t>
    <phoneticPr fontId="1" type="noConversion"/>
  </si>
  <si>
    <t>합계</t>
    <phoneticPr fontId="1" type="noConversion"/>
  </si>
  <si>
    <t>구분</t>
  </si>
  <si>
    <t>특허</t>
  </si>
  <si>
    <t>논문</t>
  </si>
  <si>
    <t>표준화</t>
  </si>
  <si>
    <t>기술</t>
  </si>
  <si>
    <t>이전</t>
  </si>
  <si>
    <t>(백만원)</t>
  </si>
  <si>
    <t>기술료</t>
  </si>
  <si>
    <t>S/W</t>
  </si>
  <si>
    <t>등록</t>
  </si>
  <si>
    <t>SCI</t>
  </si>
  <si>
    <t>(E)</t>
  </si>
  <si>
    <t>비SCI</t>
  </si>
  <si>
    <t>출원</t>
  </si>
  <si>
    <t>최우수학술대회</t>
  </si>
  <si>
    <t>우수학술대회</t>
  </si>
  <si>
    <t>기타</t>
  </si>
  <si>
    <t>기고서제출</t>
  </si>
  <si>
    <t>기고서채택</t>
  </si>
  <si>
    <t>표준안채택</t>
  </si>
  <si>
    <t>국</t>
  </si>
  <si>
    <t>내</t>
  </si>
  <si>
    <t xml:space="preserve">계획(건) </t>
  </si>
  <si>
    <t>-</t>
  </si>
  <si>
    <t>[실별 달성/예상 실적('16.3~17.2)]</t>
    <phoneticPr fontId="1" type="noConversion"/>
  </si>
  <si>
    <t>사용예산
(억원)</t>
    <phoneticPr fontId="1" type="noConversion"/>
  </si>
  <si>
    <t>기고서 채택</t>
  </si>
  <si>
    <t>-</t>
    <phoneticPr fontId="1" type="noConversion"/>
  </si>
  <si>
    <t>표준안</t>
  </si>
  <si>
    <t>사업목표</t>
    <phoneticPr fontId="1" type="noConversion"/>
  </si>
  <si>
    <t>영미실 예상</t>
    <phoneticPr fontId="1" type="noConversion"/>
  </si>
  <si>
    <t>0(7)</t>
    <phoneticPr fontId="1" type="noConversion"/>
  </si>
  <si>
    <t>6(7)</t>
    <phoneticPr fontId="1" type="noConversion"/>
  </si>
  <si>
    <t>0(4)</t>
    <phoneticPr fontId="1" type="noConversion"/>
  </si>
  <si>
    <t>2(2)</t>
    <phoneticPr fontId="1" type="noConversion"/>
  </si>
  <si>
    <t>2(4)</t>
    <phoneticPr fontId="1" type="noConversion"/>
  </si>
  <si>
    <t>0(3)</t>
    <phoneticPr fontId="1" type="noConversion"/>
  </si>
  <si>
    <t>대미실 예상</t>
    <phoneticPr fontId="1" type="noConversion"/>
  </si>
  <si>
    <t>(3)</t>
    <phoneticPr fontId="1" type="noConversion"/>
  </si>
  <si>
    <t>(1)</t>
    <phoneticPr fontId="1" type="noConversion"/>
  </si>
  <si>
    <t>(2)</t>
    <phoneticPr fontId="1" type="noConversion"/>
  </si>
  <si>
    <t>(10)</t>
    <phoneticPr fontId="1" type="noConversion"/>
  </si>
  <si>
    <t>오디오실 예상</t>
    <phoneticPr fontId="1" type="noConversion"/>
  </si>
  <si>
    <t>(4)</t>
    <phoneticPr fontId="1" type="noConversion"/>
  </si>
  <si>
    <t>1(1)</t>
    <phoneticPr fontId="1" type="noConversion"/>
  </si>
  <si>
    <t>3(3)</t>
    <phoneticPr fontId="1" type="noConversion"/>
  </si>
  <si>
    <t>(7)</t>
    <phoneticPr fontId="1" type="noConversion"/>
  </si>
  <si>
    <t>(80)</t>
    <phoneticPr fontId="1" type="noConversion"/>
  </si>
  <si>
    <t>광파실 예상</t>
    <phoneticPr fontId="1" type="noConversion"/>
  </si>
  <si>
    <t>1(1)</t>
  </si>
  <si>
    <t>1(5)</t>
  </si>
  <si>
    <t>1(0)</t>
  </si>
  <si>
    <t>2(2)</t>
  </si>
  <si>
    <t>1(3)</t>
  </si>
  <si>
    <t>(20)</t>
    <phoneticPr fontId="1" type="noConversion"/>
  </si>
  <si>
    <t>0(1)</t>
  </si>
  <si>
    <t>0(10)</t>
  </si>
  <si>
    <t xml:space="preserve">총예상실적 </t>
    <phoneticPr fontId="1" type="noConversion"/>
  </si>
  <si>
    <t>영미실 할당</t>
    <phoneticPr fontId="1" type="noConversion"/>
  </si>
  <si>
    <t>대미실 할당</t>
    <phoneticPr fontId="1" type="noConversion"/>
  </si>
  <si>
    <t>오디오실 할당</t>
    <phoneticPr fontId="1" type="noConversion"/>
  </si>
  <si>
    <t>광파실 할당</t>
    <phoneticPr fontId="1" type="noConversion"/>
  </si>
  <si>
    <t>달성도(%)</t>
  </si>
  <si>
    <t>달성도</t>
    <phoneticPr fontId="1" type="noConversion"/>
  </si>
  <si>
    <t>International Federation for Home Economics(IFHE)</t>
  </si>
  <si>
    <t>Exploratory Study on User Acceptance of New Technology:The case of Wide Field of View (WFOV) video</t>
  </si>
  <si>
    <t>XXIII IFHE World Congress2016</t>
    <phoneticPr fontId="1" type="noConversion"/>
  </si>
  <si>
    <t>2016.08.03.</t>
    <phoneticPr fontId="1" type="noConversion"/>
  </si>
  <si>
    <t>Su Youn Kim, Jihyun Yoon, Jong-Youn Rha, Yongju Cho, Jeongil Seo, Hye-gyoung Koo, Hua-Yu Li, Chaein Han</t>
    <phoneticPr fontId="1" type="noConversion"/>
  </si>
  <si>
    <t>출원(등록)일</t>
    <phoneticPr fontId="1" type="noConversion"/>
  </si>
  <si>
    <t>기안(예정)일</t>
    <phoneticPr fontId="1" type="noConversion"/>
  </si>
  <si>
    <t>2016-106375823</t>
    <phoneticPr fontId="1" type="noConversion"/>
  </si>
  <si>
    <t>헤드 마운트 디스플레이를 이용한 가상 시점 영상 합성 방법 및 그 장치</t>
    <phoneticPr fontId="1" type="noConversion"/>
  </si>
  <si>
    <t>14855443.9</t>
    <phoneticPr fontId="1" type="noConversion"/>
  </si>
  <si>
    <t>비디오 부호화/복호화 방법 및 장치</t>
    <phoneticPr fontId="1" type="noConversion"/>
  </si>
  <si>
    <t>14819793.2</t>
    <phoneticPr fontId="1" type="noConversion"/>
  </si>
  <si>
    <t>광전자 및 광통신 학술대회(COOC2016)</t>
    <phoneticPr fontId="1" type="noConversion"/>
  </si>
  <si>
    <t>이광순 외</t>
    <phoneticPr fontId="1" type="noConversion"/>
  </si>
  <si>
    <t>무안경 3D디스플레이에서 간섭무늬 저감 설계 기술</t>
    <phoneticPr fontId="1" type="noConversion"/>
  </si>
  <si>
    <t>2016.06.02</t>
    <phoneticPr fontId="1" type="noConversion"/>
  </si>
  <si>
    <t>국제</t>
    <phoneticPr fontId="1" type="noConversion"/>
  </si>
  <si>
    <t>한국방송공학회</t>
    <phoneticPr fontId="1" type="noConversion"/>
  </si>
  <si>
    <t>2016 추계학술대회</t>
    <phoneticPr fontId="1" type="noConversion"/>
  </si>
  <si>
    <t>HEVC 실시간 소프트웨어 인코더를 위한 GOP 병렬 부호화를 지원하는 R-lambda 모델 기반의 율 제어 방법</t>
    <phoneticPr fontId="1" type="noConversion"/>
  </si>
  <si>
    <t>2016.11.04</t>
    <phoneticPr fontId="1" type="noConversion"/>
  </si>
  <si>
    <t>김대은 외</t>
    <phoneticPr fontId="1" type="noConversion"/>
  </si>
  <si>
    <t>등록(예정)일</t>
    <phoneticPr fontId="1" type="noConversion"/>
  </si>
  <si>
    <t>예상(건)</t>
    <phoneticPr fontId="1" type="noConversion"/>
  </si>
  <si>
    <t>예상포함총합</t>
    <phoneticPr fontId="1" type="noConversion"/>
  </si>
  <si>
    <t>실적(건)</t>
    <phoneticPr fontId="1" type="noConversion"/>
  </si>
  <si>
    <t>총합</t>
    <phoneticPr fontId="1" type="noConversion"/>
  </si>
  <si>
    <t>HEVC 코딩 트리 블록 분할 구조 고속 결정 방법</t>
    <phoneticPr fontId="1" type="noConversion"/>
  </si>
  <si>
    <t>중국</t>
    <phoneticPr fontId="1" type="noConversion"/>
  </si>
  <si>
    <t>방건</t>
    <phoneticPr fontId="1" type="noConversion"/>
  </si>
  <si>
    <t>광파실</t>
    <phoneticPr fontId="1" type="noConversion"/>
  </si>
  <si>
    <t>유럽</t>
    <phoneticPr fontId="1" type="noConversion"/>
  </si>
  <si>
    <t>병합 움직임 후보 리스트를 구성하는 방법 및 그 장치</t>
    <phoneticPr fontId="1" type="noConversion"/>
  </si>
  <si>
    <t>미국</t>
    <phoneticPr fontId="1" type="noConversion"/>
  </si>
  <si>
    <t>14/903117</t>
    <phoneticPr fontId="1" type="noConversion"/>
  </si>
  <si>
    <t>Development of Ultra-HD HEVC Encoder using
SIMD Implementation and Fast Encoding Schemes</t>
  </si>
  <si>
    <t>전동산 외</t>
    <phoneticPr fontId="1" type="noConversion"/>
  </si>
  <si>
    <t>비디오</t>
    <phoneticPr fontId="1" type="noConversion"/>
  </si>
  <si>
    <t>파트</t>
    <phoneticPr fontId="1" type="noConversion"/>
  </si>
  <si>
    <t>SCI</t>
    <phoneticPr fontId="1" type="noConversion"/>
  </si>
  <si>
    <t>2017. 01</t>
    <phoneticPr fontId="1" type="noConversion"/>
  </si>
  <si>
    <t>저자명</t>
    <phoneticPr fontId="1" type="noConversion"/>
  </si>
  <si>
    <t>IEEE Transactions on Circuits and Systems for Video Technology</t>
    <phoneticPr fontId="1" type="noConversion"/>
  </si>
  <si>
    <t>Journal of Supercomputing</t>
    <phoneticPr fontId="1" type="noConversion"/>
  </si>
  <si>
    <t>게재일</t>
    <phoneticPr fontId="1" type="noConversion"/>
  </si>
  <si>
    <t>비SCI국제논문/국제학술대회</t>
    <phoneticPr fontId="1" type="noConversion"/>
  </si>
  <si>
    <t>강정원 외</t>
    <phoneticPr fontId="1" type="noConversion"/>
  </si>
  <si>
    <t>대미실</t>
    <phoneticPr fontId="1" type="noConversion"/>
  </si>
  <si>
    <t>기여율(100% 미만시)</t>
    <phoneticPr fontId="1" type="noConversion"/>
  </si>
  <si>
    <t>(출원서에 기재된) 특허명</t>
    <phoneticPr fontId="1" type="noConversion"/>
  </si>
  <si>
    <t>파트명</t>
    <phoneticPr fontId="1" type="noConversion"/>
  </si>
  <si>
    <t>오디오</t>
    <phoneticPr fontId="1" type="noConversion"/>
  </si>
  <si>
    <t>광파</t>
    <phoneticPr fontId="1" type="noConversion"/>
  </si>
  <si>
    <t xml:space="preserve">방건 외 </t>
    <phoneticPr fontId="1" type="noConversion"/>
  </si>
  <si>
    <t>등록</t>
    <phoneticPr fontId="1" type="noConversion"/>
  </si>
  <si>
    <t>국내</t>
    <phoneticPr fontId="1" type="noConversion"/>
  </si>
  <si>
    <t>기여율
(100% 미만시)</t>
    <phoneticPr fontId="1" type="noConversion"/>
  </si>
  <si>
    <t>증빙서류2 파일명
(출원번호통지서 )</t>
    <phoneticPr fontId="1" type="noConversion"/>
  </si>
  <si>
    <t>증빙서류1 파일명
(출원서, 과제사사포함)</t>
    <phoneticPr fontId="1" type="noConversion"/>
  </si>
  <si>
    <t>기고서_오디오_001</t>
    <phoneticPr fontId="1" type="noConversion"/>
  </si>
  <si>
    <t>기술이전_비디오_001</t>
    <phoneticPr fontId="1" type="noConversion"/>
  </si>
  <si>
    <t>SW_비디오_001</t>
    <phoneticPr fontId="1" type="noConversion"/>
  </si>
  <si>
    <t>증빙서류 파일명
(사사문구 포함 전문)</t>
    <phoneticPr fontId="1" type="noConversion"/>
  </si>
  <si>
    <t>증빙서류 파일명</t>
    <phoneticPr fontId="1" type="noConversion"/>
  </si>
  <si>
    <t>증빙서류 파일명
(기술이전계약서)</t>
    <phoneticPr fontId="1" type="noConversion"/>
  </si>
  <si>
    <t>증빙서류 파일명
(등록증)</t>
    <phoneticPr fontId="1" type="noConversion"/>
  </si>
  <si>
    <t xml:space="preserve">기술문서 증빙자료 취합 여부는 
향후 회의에서 결정하면 좋겠음.
우선 2016년 기술문서 목록만 작성만 제안함.
</t>
    <phoneticPr fontId="1" type="noConversion"/>
  </si>
  <si>
    <t>특허_비디오_001_1</t>
    <phoneticPr fontId="1" type="noConversion"/>
  </si>
  <si>
    <t>특허_비디오_001_2</t>
    <phoneticPr fontId="1" type="noConversion"/>
  </si>
  <si>
    <t>특허_오디오_001_1</t>
    <phoneticPr fontId="1" type="noConversion"/>
  </si>
  <si>
    <t>특허_오디오_001_2</t>
    <phoneticPr fontId="1" type="noConversion"/>
  </si>
  <si>
    <t>특허_광파_001_1</t>
    <phoneticPr fontId="1" type="noConversion"/>
  </si>
  <si>
    <t>특허_대미_001_2</t>
    <phoneticPr fontId="1" type="noConversion"/>
  </si>
  <si>
    <t>특허_대미_001_1</t>
    <phoneticPr fontId="1" type="noConversion"/>
  </si>
  <si>
    <t>논문_비디오_001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</si>
</sst>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#,##0.0_ "/>
    <numFmt numFmtId="178" formatCode="0.0%"/>
  </numFmts>
  <fonts count="39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rgb="FF000000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b/>
      <sz val="10"/>
      <color theme="2" tint="-9.9978637043366805E-2"/>
      <name val="맑은 고딕"/>
      <family val="3"/>
      <charset val="129"/>
      <scheme val="minor"/>
    </font>
    <font>
      <b/>
      <sz val="10"/>
      <color theme="2" tint="-9.9978637043366805E-2"/>
      <name val="맑은 고딕"/>
      <family val="3"/>
      <charset val="129"/>
    </font>
    <font>
      <sz val="9"/>
      <name val="HCI Poppy"/>
      <family val="2"/>
    </font>
    <font>
      <sz val="1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  <font>
      <sz val="11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0"/>
      <color rgb="FF000000"/>
      <name val="한양중고딕"/>
      <family val="3"/>
      <charset val="129"/>
    </font>
    <font>
      <sz val="10"/>
      <color rgb="FF000000"/>
      <name val="한양중고딕"/>
      <family val="3"/>
      <charset val="129"/>
    </font>
    <font>
      <b/>
      <sz val="12"/>
      <color rgb="FFFFFFFF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rgb="FF3333FF"/>
      <name val="맑은 고딕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name val="맑은 고딕"/>
      <family val="3"/>
      <charset val="129"/>
      <scheme val="minor"/>
    </font>
    <font>
      <b/>
      <sz val="12"/>
      <color rgb="FFC00000"/>
      <name val="맑은 고딕"/>
      <family val="3"/>
      <charset val="129"/>
    </font>
    <font>
      <b/>
      <sz val="12"/>
      <color rgb="FF0000FF"/>
      <name val="맑은 고딕"/>
      <family val="3"/>
      <charset val="129"/>
    </font>
    <font>
      <b/>
      <sz val="12"/>
      <color theme="5" tint="-0.249977111117893"/>
      <name val="맑은 고딕"/>
      <family val="3"/>
      <charset val="129"/>
    </font>
    <font>
      <b/>
      <sz val="12"/>
      <color theme="8" tint="-0.249977111117893"/>
      <name val="맑은 고딕"/>
      <family val="3"/>
      <charset val="129"/>
    </font>
    <font>
      <b/>
      <sz val="10"/>
      <color rgb="FF000000"/>
      <name val="맑은 고딕"/>
      <family val="3"/>
      <charset val="129"/>
      <scheme val="minor"/>
    </font>
    <font>
      <sz val="10"/>
      <color rgb="FF000000"/>
      <name val="휴먼명조"/>
      <family val="3"/>
      <charset val="129"/>
    </font>
    <font>
      <sz val="10"/>
      <color rgb="FF800080"/>
      <name val="휴먼명조"/>
      <family val="3"/>
      <charset val="129"/>
    </font>
    <font>
      <sz val="10"/>
      <color rgb="FF0000FF"/>
      <name val="맑은 고딕"/>
      <family val="3"/>
      <charset val="129"/>
      <scheme val="minor"/>
    </font>
    <font>
      <sz val="11"/>
      <color rgb="FF0000FF"/>
      <name val="맑은 고딕"/>
      <family val="2"/>
      <charset val="129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77933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0E5FA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rgb="FF17375E"/>
        <bgColor indexed="64"/>
      </patternFill>
    </fill>
    <fill>
      <patternFill patternType="solid">
        <fgColor rgb="FFC6D9F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thick">
        <color rgb="FF7F7F7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ck">
        <color rgb="FF000000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rgb="FFFFFFFF"/>
      </bottom>
      <diagonal/>
    </border>
    <border>
      <left/>
      <right/>
      <top style="medium">
        <color indexed="64"/>
      </top>
      <bottom style="thin">
        <color rgb="FFFFFFFF"/>
      </bottom>
      <diagonal/>
    </border>
    <border>
      <left/>
      <right style="thin">
        <color rgb="FFFFFFFF"/>
      </right>
      <top style="medium">
        <color indexed="64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FFFFFF"/>
      </left>
      <right style="thin">
        <color rgb="FFFFFFFF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>
      <alignment vertical="center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3" fillId="0" borderId="0" xfId="0" applyFont="1" applyFill="1">
      <alignment vertical="center"/>
    </xf>
    <xf numFmtId="0" fontId="0" fillId="0" borderId="0" xfId="0" applyFill="1">
      <alignment vertical="center"/>
    </xf>
    <xf numFmtId="0" fontId="8" fillId="0" borderId="2" xfId="0" applyFont="1" applyFill="1" applyBorder="1" applyAlignment="1">
      <alignment vertical="center" readingOrder="1"/>
    </xf>
    <xf numFmtId="0" fontId="0" fillId="0" borderId="0" xfId="0" applyAlignment="1">
      <alignment vertical="center" readingOrder="1"/>
    </xf>
    <xf numFmtId="0" fontId="0" fillId="0" borderId="0" xfId="0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 applyAlignment="1">
      <alignment horizontal="center" vertical="center" wrapText="1" readingOrder="1"/>
    </xf>
    <xf numFmtId="0" fontId="18" fillId="4" borderId="13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0" xfId="0" applyFont="1" applyFill="1" applyBorder="1" applyAlignment="1">
      <alignment horizontal="center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9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20" fillId="7" borderId="14" xfId="0" applyFont="1" applyFill="1" applyBorder="1" applyAlignment="1">
      <alignment horizontal="center" vertical="center" wrapText="1"/>
    </xf>
    <xf numFmtId="0" fontId="0" fillId="7" borderId="14" xfId="0" applyFill="1" applyBorder="1" applyAlignment="1">
      <alignment vertical="center" wrapText="1"/>
    </xf>
    <xf numFmtId="0" fontId="0" fillId="7" borderId="15" xfId="0" applyFill="1" applyBorder="1" applyAlignment="1">
      <alignment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22" fillId="8" borderId="21" xfId="0" applyFont="1" applyFill="1" applyBorder="1" applyAlignment="1">
      <alignment horizontal="center" vertical="center" wrapText="1" readingOrder="1"/>
    </xf>
    <xf numFmtId="0" fontId="22" fillId="8" borderId="22" xfId="0" applyFont="1" applyFill="1" applyBorder="1" applyAlignment="1">
      <alignment horizontal="center" vertical="center" wrapText="1" readingOrder="1"/>
    </xf>
    <xf numFmtId="0" fontId="22" fillId="8" borderId="23" xfId="0" applyFont="1" applyFill="1" applyBorder="1" applyAlignment="1">
      <alignment horizontal="center" vertical="center" wrapText="1" readingOrder="1"/>
    </xf>
    <xf numFmtId="0" fontId="22" fillId="8" borderId="24" xfId="0" applyFont="1" applyFill="1" applyBorder="1" applyAlignment="1">
      <alignment horizontal="center" vertical="center" wrapText="1" readingOrder="1"/>
    </xf>
    <xf numFmtId="0" fontId="22" fillId="8" borderId="25" xfId="0" applyFont="1" applyFill="1" applyBorder="1" applyAlignment="1">
      <alignment horizontal="center" vertical="center" wrapText="1" readingOrder="1"/>
    </xf>
    <xf numFmtId="0" fontId="22" fillId="8" borderId="26" xfId="0" applyFont="1" applyFill="1" applyBorder="1" applyAlignment="1">
      <alignment horizontal="center" vertical="center" wrapText="1" readingOrder="1"/>
    </xf>
    <xf numFmtId="0" fontId="22" fillId="8" borderId="27" xfId="0" applyFont="1" applyFill="1" applyBorder="1" applyAlignment="1">
      <alignment horizontal="center" vertical="center" wrapText="1" readingOrder="1"/>
    </xf>
    <xf numFmtId="0" fontId="22" fillId="8" borderId="28" xfId="0" applyFont="1" applyFill="1" applyBorder="1" applyAlignment="1">
      <alignment horizontal="center" vertical="center" wrapText="1" readingOrder="1"/>
    </xf>
    <xf numFmtId="0" fontId="22" fillId="8" borderId="29" xfId="0" applyFont="1" applyFill="1" applyBorder="1" applyAlignment="1">
      <alignment horizontal="center" vertical="center" wrapText="1" readingOrder="1"/>
    </xf>
    <xf numFmtId="0" fontId="22" fillId="8" borderId="30" xfId="0" applyFont="1" applyFill="1" applyBorder="1" applyAlignment="1">
      <alignment horizontal="center" vertical="center" wrapText="1" readingOrder="1"/>
    </xf>
    <xf numFmtId="0" fontId="22" fillId="8" borderId="31" xfId="0" applyFont="1" applyFill="1" applyBorder="1" applyAlignment="1">
      <alignment horizontal="center" vertical="center" wrapText="1" readingOrder="1"/>
    </xf>
    <xf numFmtId="0" fontId="22" fillId="8" borderId="32" xfId="0" applyFont="1" applyFill="1" applyBorder="1" applyAlignment="1">
      <alignment horizontal="center" vertical="center" wrapText="1" readingOrder="1"/>
    </xf>
    <xf numFmtId="0" fontId="22" fillId="8" borderId="33" xfId="0" applyFont="1" applyFill="1" applyBorder="1" applyAlignment="1">
      <alignment horizontal="center" vertical="center" wrapText="1" readingOrder="1"/>
    </xf>
    <xf numFmtId="0" fontId="22" fillId="8" borderId="34" xfId="0" applyFont="1" applyFill="1" applyBorder="1" applyAlignment="1">
      <alignment horizontal="center" vertical="center" wrapText="1" readingOrder="1"/>
    </xf>
    <xf numFmtId="0" fontId="22" fillId="8" borderId="35" xfId="0" applyFont="1" applyFill="1" applyBorder="1" applyAlignment="1">
      <alignment horizontal="center" vertical="center" wrapText="1" readingOrder="1"/>
    </xf>
    <xf numFmtId="0" fontId="22" fillId="8" borderId="36" xfId="0" applyFont="1" applyFill="1" applyBorder="1" applyAlignment="1">
      <alignment horizontal="center" vertical="center" wrapText="1" readingOrder="1"/>
    </xf>
    <xf numFmtId="0" fontId="22" fillId="8" borderId="37" xfId="0" applyFont="1" applyFill="1" applyBorder="1" applyAlignment="1">
      <alignment horizontal="center" vertical="center" wrapText="1" readingOrder="1"/>
    </xf>
    <xf numFmtId="0" fontId="22" fillId="8" borderId="38" xfId="0" quotePrefix="1" applyFont="1" applyFill="1" applyBorder="1" applyAlignment="1">
      <alignment horizontal="center" vertical="center" wrapText="1" readingOrder="1"/>
    </xf>
    <xf numFmtId="0" fontId="0" fillId="8" borderId="35" xfId="0" applyFill="1" applyBorder="1" applyAlignment="1">
      <alignment horizontal="center" vertical="center" wrapText="1"/>
    </xf>
    <xf numFmtId="0" fontId="23" fillId="7" borderId="39" xfId="0" applyFont="1" applyFill="1" applyBorder="1" applyAlignment="1">
      <alignment horizontal="center" vertical="center" wrapText="1" readingOrder="1"/>
    </xf>
    <xf numFmtId="0" fontId="23" fillId="7" borderId="32" xfId="0" applyFont="1" applyFill="1" applyBorder="1" applyAlignment="1">
      <alignment horizontal="center" vertical="center" wrapText="1" readingOrder="1"/>
    </xf>
    <xf numFmtId="0" fontId="23" fillId="7" borderId="39" xfId="0" applyFont="1" applyFill="1" applyBorder="1" applyAlignment="1">
      <alignment horizontal="right" vertical="center" wrapText="1" readingOrder="1"/>
    </xf>
    <xf numFmtId="0" fontId="23" fillId="7" borderId="32" xfId="0" applyFont="1" applyFill="1" applyBorder="1" applyAlignment="1">
      <alignment horizontal="right" vertical="center" wrapText="1" readingOrder="1"/>
    </xf>
    <xf numFmtId="176" fontId="24" fillId="10" borderId="30" xfId="0" applyNumberFormat="1" applyFont="1" applyFill="1" applyBorder="1" applyAlignment="1">
      <alignment horizontal="center" vertical="center" wrapText="1" readingOrder="1"/>
    </xf>
    <xf numFmtId="176" fontId="24" fillId="10" borderId="31" xfId="0" applyNumberFormat="1" applyFont="1" applyFill="1" applyBorder="1" applyAlignment="1">
      <alignment horizontal="center" vertical="center" wrapText="1" readingOrder="1"/>
    </xf>
    <xf numFmtId="176" fontId="24" fillId="10" borderId="32" xfId="0" applyNumberFormat="1" applyFont="1" applyFill="1" applyBorder="1" applyAlignment="1">
      <alignment horizontal="center" vertical="center" wrapText="1" readingOrder="1"/>
    </xf>
    <xf numFmtId="177" fontId="24" fillId="10" borderId="30" xfId="0" applyNumberFormat="1" applyFont="1" applyFill="1" applyBorder="1" applyAlignment="1">
      <alignment horizontal="center" vertical="center" wrapText="1" readingOrder="1"/>
    </xf>
    <xf numFmtId="176" fontId="24" fillId="10" borderId="42" xfId="0" applyNumberFormat="1" applyFont="1" applyFill="1" applyBorder="1" applyAlignment="1">
      <alignment horizontal="center" vertical="center" wrapText="1" readingOrder="1"/>
    </xf>
    <xf numFmtId="176" fontId="24" fillId="11" borderId="30" xfId="0" applyNumberFormat="1" applyFont="1" applyFill="1" applyBorder="1" applyAlignment="1">
      <alignment horizontal="center" vertical="center" wrapText="1" readingOrder="1"/>
    </xf>
    <xf numFmtId="176" fontId="24" fillId="11" borderId="30" xfId="0" quotePrefix="1" applyNumberFormat="1" applyFont="1" applyFill="1" applyBorder="1" applyAlignment="1">
      <alignment horizontal="center" vertical="center" wrapText="1" readingOrder="1"/>
    </xf>
    <xf numFmtId="176" fontId="24" fillId="11" borderId="31" xfId="0" quotePrefix="1" applyNumberFormat="1" applyFont="1" applyFill="1" applyBorder="1" applyAlignment="1">
      <alignment horizontal="center" vertical="center" wrapText="1" readingOrder="1"/>
    </xf>
    <xf numFmtId="176" fontId="24" fillId="11" borderId="32" xfId="0" applyNumberFormat="1" applyFont="1" applyFill="1" applyBorder="1" applyAlignment="1">
      <alignment horizontal="center" vertical="center" wrapText="1" readingOrder="1"/>
    </xf>
    <xf numFmtId="177" fontId="24" fillId="11" borderId="30" xfId="0" quotePrefix="1" applyNumberFormat="1" applyFont="1" applyFill="1" applyBorder="1" applyAlignment="1">
      <alignment horizontal="center" vertical="center" wrapText="1" readingOrder="1"/>
    </xf>
    <xf numFmtId="176" fontId="24" fillId="11" borderId="42" xfId="0" applyNumberFormat="1" applyFont="1" applyFill="1" applyBorder="1" applyAlignment="1">
      <alignment horizontal="center" vertical="center" wrapText="1" readingOrder="1"/>
    </xf>
    <xf numFmtId="176" fontId="24" fillId="12" borderId="30" xfId="0" quotePrefix="1" applyNumberFormat="1" applyFont="1" applyFill="1" applyBorder="1" applyAlignment="1">
      <alignment horizontal="center" vertical="center" wrapText="1" readingOrder="1"/>
    </xf>
    <xf numFmtId="176" fontId="24" fillId="12" borderId="30" xfId="0" applyNumberFormat="1" applyFont="1" applyFill="1" applyBorder="1" applyAlignment="1">
      <alignment horizontal="center" vertical="center" wrapText="1" readingOrder="1"/>
    </xf>
    <xf numFmtId="0" fontId="24" fillId="12" borderId="30" xfId="0" applyFont="1" applyFill="1" applyBorder="1" applyAlignment="1">
      <alignment horizontal="center" vertical="center" wrapText="1" readingOrder="1"/>
    </xf>
    <xf numFmtId="177" fontId="24" fillId="12" borderId="30" xfId="0" quotePrefix="1" applyNumberFormat="1" applyFont="1" applyFill="1" applyBorder="1" applyAlignment="1">
      <alignment horizontal="center" vertical="center" wrapText="1" readingOrder="1"/>
    </xf>
    <xf numFmtId="176" fontId="24" fillId="12" borderId="42" xfId="0" applyNumberFormat="1" applyFont="1" applyFill="1" applyBorder="1" applyAlignment="1">
      <alignment horizontal="center" vertical="center" wrapText="1" readingOrder="1"/>
    </xf>
    <xf numFmtId="176" fontId="24" fillId="13" borderId="30" xfId="0" applyNumberFormat="1" applyFont="1" applyFill="1" applyBorder="1" applyAlignment="1">
      <alignment horizontal="center" vertical="center" wrapText="1" readingOrder="1"/>
    </xf>
    <xf numFmtId="176" fontId="24" fillId="13" borderId="30" xfId="0" quotePrefix="1" applyNumberFormat="1" applyFont="1" applyFill="1" applyBorder="1" applyAlignment="1">
      <alignment horizontal="center" vertical="center" wrapText="1" readingOrder="1"/>
    </xf>
    <xf numFmtId="176" fontId="24" fillId="13" borderId="31" xfId="0" applyNumberFormat="1" applyFont="1" applyFill="1" applyBorder="1" applyAlignment="1">
      <alignment horizontal="center" vertical="center" wrapText="1" readingOrder="1"/>
    </xf>
    <xf numFmtId="176" fontId="24" fillId="13" borderId="32" xfId="0" applyNumberFormat="1" applyFont="1" applyFill="1" applyBorder="1" applyAlignment="1">
      <alignment horizontal="center" vertical="center" wrapText="1" readingOrder="1"/>
    </xf>
    <xf numFmtId="177" fontId="24" fillId="13" borderId="30" xfId="0" quotePrefix="1" applyNumberFormat="1" applyFont="1" applyFill="1" applyBorder="1" applyAlignment="1">
      <alignment horizontal="center" vertical="center" wrapText="1" readingOrder="1"/>
    </xf>
    <xf numFmtId="176" fontId="24" fillId="13" borderId="42" xfId="0" applyNumberFormat="1" applyFont="1" applyFill="1" applyBorder="1" applyAlignment="1">
      <alignment horizontal="center" vertical="center" wrapText="1" readingOrder="1"/>
    </xf>
    <xf numFmtId="0" fontId="23" fillId="5" borderId="39" xfId="0" applyFont="1" applyFill="1" applyBorder="1" applyAlignment="1">
      <alignment horizontal="center" vertical="center" wrapText="1" readingOrder="1"/>
    </xf>
    <xf numFmtId="0" fontId="23" fillId="7" borderId="43" xfId="0" applyFont="1" applyFill="1" applyBorder="1" applyAlignment="1">
      <alignment horizontal="center" vertical="center" wrapText="1" readingOrder="1"/>
    </xf>
    <xf numFmtId="0" fontId="23" fillId="7" borderId="44" xfId="0" applyFont="1" applyFill="1" applyBorder="1" applyAlignment="1">
      <alignment horizontal="center" vertical="center" wrapText="1" readingOrder="1"/>
    </xf>
    <xf numFmtId="178" fontId="25" fillId="9" borderId="45" xfId="0" applyNumberFormat="1" applyFont="1" applyFill="1" applyBorder="1" applyAlignment="1">
      <alignment horizontal="center" vertical="center" wrapText="1" readingOrder="1"/>
    </xf>
    <xf numFmtId="0" fontId="0" fillId="14" borderId="0" xfId="0" applyFill="1">
      <alignment vertical="center"/>
    </xf>
    <xf numFmtId="0" fontId="12" fillId="14" borderId="0" xfId="0" quotePrefix="1" applyFont="1" applyFill="1">
      <alignment vertical="center"/>
    </xf>
    <xf numFmtId="0" fontId="29" fillId="14" borderId="0" xfId="0" applyFont="1" applyFill="1" applyAlignment="1">
      <alignment vertical="center"/>
    </xf>
    <xf numFmtId="0" fontId="15" fillId="14" borderId="0" xfId="0" applyFont="1" applyFill="1">
      <alignment vertical="center"/>
    </xf>
    <xf numFmtId="0" fontId="23" fillId="14" borderId="32" xfId="0" applyFont="1" applyFill="1" applyBorder="1" applyAlignment="1">
      <alignment horizontal="right" vertical="center" wrapText="1" readingOrder="1"/>
    </xf>
    <xf numFmtId="0" fontId="25" fillId="14" borderId="30" xfId="0" applyFont="1" applyFill="1" applyBorder="1" applyAlignment="1">
      <alignment horizontal="center" vertical="center" wrapText="1" readingOrder="1"/>
    </xf>
    <xf numFmtId="0" fontId="25" fillId="14" borderId="30" xfId="0" quotePrefix="1" applyFont="1" applyFill="1" applyBorder="1" applyAlignment="1">
      <alignment horizontal="center" vertical="center" wrapText="1" readingOrder="1"/>
    </xf>
    <xf numFmtId="0" fontId="25" fillId="14" borderId="42" xfId="0" applyFont="1" applyFill="1" applyBorder="1" applyAlignment="1">
      <alignment horizontal="center" vertical="center" wrapText="1" readingOrder="1"/>
    </xf>
    <xf numFmtId="176" fontId="25" fillId="14" borderId="30" xfId="0" applyNumberFormat="1" applyFont="1" applyFill="1" applyBorder="1" applyAlignment="1">
      <alignment horizontal="center" vertical="center" wrapText="1" readingOrder="1"/>
    </xf>
    <xf numFmtId="176" fontId="25" fillId="14" borderId="31" xfId="0" applyNumberFormat="1" applyFont="1" applyFill="1" applyBorder="1" applyAlignment="1">
      <alignment horizontal="center" vertical="center" wrapText="1" readingOrder="1"/>
    </xf>
    <xf numFmtId="176" fontId="25" fillId="14" borderId="32" xfId="0" applyNumberFormat="1" applyFont="1" applyFill="1" applyBorder="1" applyAlignment="1">
      <alignment horizontal="center" vertical="center" wrapText="1" readingOrder="1"/>
    </xf>
    <xf numFmtId="177" fontId="25" fillId="14" borderId="30" xfId="0" applyNumberFormat="1" applyFont="1" applyFill="1" applyBorder="1" applyAlignment="1">
      <alignment horizontal="center" vertical="center" wrapText="1" readingOrder="1"/>
    </xf>
    <xf numFmtId="176" fontId="25" fillId="14" borderId="42" xfId="0" applyNumberFormat="1" applyFont="1" applyFill="1" applyBorder="1" applyAlignment="1">
      <alignment horizontal="center" vertical="center" wrapText="1" readingOrder="1"/>
    </xf>
    <xf numFmtId="0" fontId="31" fillId="14" borderId="39" xfId="0" applyFont="1" applyFill="1" applyBorder="1" applyAlignment="1">
      <alignment horizontal="right" vertical="center" wrapText="1" readingOrder="1"/>
    </xf>
    <xf numFmtId="176" fontId="30" fillId="9" borderId="30" xfId="0" applyNumberFormat="1" applyFont="1" applyFill="1" applyBorder="1" applyAlignment="1">
      <alignment horizontal="center" vertical="center" wrapText="1" readingOrder="1"/>
    </xf>
    <xf numFmtId="176" fontId="30" fillId="9" borderId="40" xfId="0" applyNumberFormat="1" applyFont="1" applyFill="1" applyBorder="1" applyAlignment="1">
      <alignment horizontal="center" vertical="center" wrapText="1" readingOrder="1"/>
    </xf>
    <xf numFmtId="176" fontId="30" fillId="9" borderId="41" xfId="0" applyNumberFormat="1" applyFont="1" applyFill="1" applyBorder="1" applyAlignment="1">
      <alignment horizontal="center" vertical="center" wrapText="1" readingOrder="1"/>
    </xf>
    <xf numFmtId="0" fontId="30" fillId="9" borderId="42" xfId="0" applyFont="1" applyFill="1" applyBorder="1" applyAlignment="1">
      <alignment horizontal="center" vertical="center" wrapText="1" readingOrder="1"/>
    </xf>
    <xf numFmtId="0" fontId="30" fillId="5" borderId="30" xfId="0" applyFont="1" applyFill="1" applyBorder="1" applyAlignment="1">
      <alignment horizontal="center" vertical="center" wrapText="1" readingOrder="1"/>
    </xf>
    <xf numFmtId="0" fontId="30" fillId="5" borderId="42" xfId="0" applyFont="1" applyFill="1" applyBorder="1" applyAlignment="1">
      <alignment horizontal="center" vertical="center" wrapText="1" readingOrder="1"/>
    </xf>
    <xf numFmtId="178" fontId="30" fillId="9" borderId="45" xfId="0" applyNumberFormat="1" applyFont="1" applyFill="1" applyBorder="1" applyAlignment="1">
      <alignment horizontal="center" vertical="center" wrapText="1" readingOrder="1"/>
    </xf>
    <xf numFmtId="178" fontId="30" fillId="9" borderId="47" xfId="0" applyNumberFormat="1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readingOrder="1"/>
    </xf>
    <xf numFmtId="0" fontId="4" fillId="3" borderId="48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/>
    </xf>
    <xf numFmtId="178" fontId="32" fillId="9" borderId="49" xfId="0" applyNumberFormat="1" applyFont="1" applyFill="1" applyBorder="1" applyAlignment="1">
      <alignment horizontal="center" vertical="center" wrapText="1" readingOrder="1"/>
    </xf>
    <xf numFmtId="178" fontId="33" fillId="9" borderId="49" xfId="0" applyNumberFormat="1" applyFont="1" applyFill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16" borderId="19" xfId="0" applyFont="1" applyFill="1" applyBorder="1" applyAlignment="1">
      <alignment horizontal="center" vertical="center" wrapText="1"/>
    </xf>
    <xf numFmtId="0" fontId="34" fillId="6" borderId="16" xfId="0" applyFont="1" applyFill="1" applyBorder="1" applyAlignment="1">
      <alignment horizontal="center" vertical="center" wrapText="1"/>
    </xf>
    <xf numFmtId="0" fontId="34" fillId="6" borderId="0" xfId="0" applyFont="1" applyFill="1" applyBorder="1" applyAlignment="1">
      <alignment horizontal="center" vertical="center" wrapText="1"/>
    </xf>
    <xf numFmtId="0" fontId="4" fillId="15" borderId="0" xfId="0" applyFont="1" applyFill="1" applyAlignment="1">
      <alignment horizontal="center" vertical="center"/>
    </xf>
    <xf numFmtId="0" fontId="34" fillId="16" borderId="19" xfId="0" applyFont="1" applyFill="1" applyBorder="1" applyAlignment="1">
      <alignment horizontal="center" vertical="center" wrapText="1"/>
    </xf>
    <xf numFmtId="0" fontId="34" fillId="6" borderId="2" xfId="0" applyFont="1" applyFill="1" applyBorder="1" applyAlignment="1">
      <alignment horizontal="center" vertical="center" wrapText="1"/>
    </xf>
    <xf numFmtId="0" fontId="35" fillId="2" borderId="50" xfId="0" applyFont="1" applyFill="1" applyBorder="1" applyAlignment="1">
      <alignment horizontal="center" vertical="center" wrapText="1"/>
    </xf>
    <xf numFmtId="0" fontId="35" fillId="2" borderId="51" xfId="0" applyFont="1" applyFill="1" applyBorder="1" applyAlignment="1">
      <alignment horizontal="center" vertical="center" wrapText="1"/>
    </xf>
    <xf numFmtId="0" fontId="36" fillId="2" borderId="51" xfId="0" applyFont="1" applyFill="1" applyBorder="1" applyAlignment="1">
      <alignment horizontal="center" vertical="center" wrapText="1"/>
    </xf>
    <xf numFmtId="0" fontId="35" fillId="2" borderId="52" xfId="0" applyFont="1" applyFill="1" applyBorder="1" applyAlignment="1">
      <alignment horizontal="center" vertical="center" wrapText="1"/>
    </xf>
    <xf numFmtId="0" fontId="13" fillId="0" borderId="0" xfId="0" applyFont="1" applyFill="1" applyBorder="1">
      <alignment vertical="center"/>
    </xf>
    <xf numFmtId="0" fontId="0" fillId="0" borderId="0" xfId="0" applyBorder="1" applyAlignment="1">
      <alignment vertical="center" readingOrder="1"/>
    </xf>
    <xf numFmtId="0" fontId="9" fillId="0" borderId="2" xfId="0" applyFont="1" applyFill="1" applyBorder="1" applyAlignment="1">
      <alignment horizontal="center" vertical="center" wrapText="1" readingOrder="1"/>
    </xf>
    <xf numFmtId="9" fontId="9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vertical="center" wrapText="1" readingOrder="1"/>
    </xf>
    <xf numFmtId="9" fontId="8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 readingOrder="1"/>
    </xf>
    <xf numFmtId="2" fontId="8" fillId="0" borderId="2" xfId="0" applyNumberFormat="1" applyFont="1" applyFill="1" applyBorder="1" applyAlignment="1">
      <alignment horizontal="center" vertical="center" wrapText="1" readingOrder="1"/>
    </xf>
    <xf numFmtId="0" fontId="7" fillId="0" borderId="2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15" fillId="0" borderId="2" xfId="0" applyFont="1" applyBorder="1">
      <alignment vertical="center"/>
    </xf>
    <xf numFmtId="14" fontId="8" fillId="0" borderId="2" xfId="0" applyNumberFormat="1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10" fillId="2" borderId="2" xfId="0" applyFont="1" applyFill="1" applyBorder="1" applyAlignment="1">
      <alignment horizontal="center" vertical="center" wrapText="1" readingOrder="1"/>
    </xf>
    <xf numFmtId="0" fontId="11" fillId="2" borderId="2" xfId="0" applyFont="1" applyFill="1" applyBorder="1" applyAlignment="1">
      <alignment horizontal="center" vertical="center" wrapText="1" readingOrder="1"/>
    </xf>
    <xf numFmtId="0" fontId="9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wrapText="1" readingOrder="1"/>
    </xf>
    <xf numFmtId="0" fontId="16" fillId="0" borderId="2" xfId="0" applyFont="1" applyFill="1" applyBorder="1" applyAlignment="1">
      <alignment horizontal="center" vertical="center" wrapText="1" readingOrder="1"/>
    </xf>
    <xf numFmtId="0" fontId="14" fillId="0" borderId="0" xfId="0" applyFont="1" applyFill="1" applyBorder="1" applyAlignment="1">
      <alignment horizontal="center" vertical="center"/>
    </xf>
    <xf numFmtId="0" fontId="15" fillId="0" borderId="0" xfId="0" applyFont="1" applyBorder="1">
      <alignment vertical="center"/>
    </xf>
    <xf numFmtId="0" fontId="16" fillId="0" borderId="0" xfId="0" applyFont="1" applyFill="1" applyBorder="1" applyAlignment="1">
      <alignment horizontal="center" vertical="center" wrapText="1" readingOrder="1"/>
    </xf>
    <xf numFmtId="0" fontId="15" fillId="0" borderId="0" xfId="0" applyFont="1" applyFill="1" applyBorder="1">
      <alignment vertical="center"/>
    </xf>
    <xf numFmtId="0" fontId="37" fillId="0" borderId="2" xfId="0" applyFont="1" applyFill="1" applyBorder="1" applyAlignment="1">
      <alignment horizontal="center" vertical="center" wrapText="1" readingOrder="1"/>
    </xf>
    <xf numFmtId="0" fontId="34" fillId="6" borderId="19" xfId="0" applyFont="1" applyFill="1" applyBorder="1" applyAlignment="1">
      <alignment horizontal="center" vertical="center" wrapText="1"/>
    </xf>
    <xf numFmtId="0" fontId="34" fillId="6" borderId="14" xfId="0" applyFont="1" applyFill="1" applyBorder="1" applyAlignment="1">
      <alignment horizontal="center" vertical="center" wrapText="1"/>
    </xf>
    <xf numFmtId="0" fontId="34" fillId="6" borderId="15" xfId="0" applyFont="1" applyFill="1" applyBorder="1" applyAlignment="1">
      <alignment horizontal="center" vertical="center" wrapText="1"/>
    </xf>
    <xf numFmtId="0" fontId="20" fillId="7" borderId="17" xfId="0" applyFont="1" applyFill="1" applyBorder="1" applyAlignment="1">
      <alignment horizontal="center" vertical="center" wrapText="1"/>
    </xf>
    <xf numFmtId="0" fontId="20" fillId="7" borderId="20" xfId="0" applyFont="1" applyFill="1" applyBorder="1" applyAlignment="1">
      <alignment horizontal="center" vertical="center" wrapText="1"/>
    </xf>
    <xf numFmtId="0" fontId="20" fillId="7" borderId="18" xfId="0" applyFont="1" applyFill="1" applyBorder="1" applyAlignment="1">
      <alignment horizontal="center" vertical="center" wrapText="1"/>
    </xf>
    <xf numFmtId="0" fontId="20" fillId="7" borderId="19" xfId="0" applyFont="1" applyFill="1" applyBorder="1" applyAlignment="1">
      <alignment horizontal="center" vertical="center" wrapText="1"/>
    </xf>
    <xf numFmtId="0" fontId="20" fillId="7" borderId="14" xfId="0" applyFont="1" applyFill="1" applyBorder="1" applyAlignment="1">
      <alignment horizontal="center" vertical="center" wrapText="1"/>
    </xf>
    <xf numFmtId="0" fontId="20" fillId="7" borderId="15" xfId="0" applyFont="1" applyFill="1" applyBorder="1" applyAlignment="1">
      <alignment horizontal="center" vertical="center" wrapText="1"/>
    </xf>
    <xf numFmtId="0" fontId="17" fillId="4" borderId="3" xfId="0" applyFont="1" applyFill="1" applyBorder="1" applyAlignment="1">
      <alignment horizontal="center" vertical="center"/>
    </xf>
    <xf numFmtId="0" fontId="18" fillId="4" borderId="4" xfId="0" applyFont="1" applyFill="1" applyBorder="1" applyAlignment="1">
      <alignment horizontal="center" vertical="center"/>
    </xf>
    <xf numFmtId="0" fontId="18" fillId="4" borderId="5" xfId="0" applyFont="1" applyFill="1" applyBorder="1" applyAlignment="1">
      <alignment horizontal="center" vertical="center"/>
    </xf>
    <xf numFmtId="0" fontId="18" fillId="4" borderId="6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12" xfId="0" applyFont="1" applyFill="1" applyBorder="1" applyAlignment="1">
      <alignment horizontal="center" vertical="center"/>
    </xf>
    <xf numFmtId="0" fontId="30" fillId="5" borderId="31" xfId="0" applyFont="1" applyFill="1" applyBorder="1" applyAlignment="1">
      <alignment horizontal="center" vertical="center" wrapText="1" readingOrder="1"/>
    </xf>
    <xf numFmtId="0" fontId="30" fillId="5" borderId="32" xfId="0" applyFont="1" applyFill="1" applyBorder="1" applyAlignment="1">
      <alignment horizontal="center" vertical="center" wrapText="1" readingOrder="1"/>
    </xf>
    <xf numFmtId="178" fontId="30" fillId="9" borderId="46" xfId="0" applyNumberFormat="1" applyFont="1" applyFill="1" applyBorder="1" applyAlignment="1">
      <alignment horizontal="center" vertical="center" wrapText="1" readingOrder="1"/>
    </xf>
    <xf numFmtId="178" fontId="30" fillId="9" borderId="44" xfId="0" applyNumberFormat="1" applyFont="1" applyFill="1" applyBorder="1" applyAlignment="1">
      <alignment horizontal="center" vertical="center" wrapText="1" readingOrder="1"/>
    </xf>
    <xf numFmtId="0" fontId="38" fillId="17" borderId="0" xfId="0" applyFont="1" applyFill="1" applyBorder="1" applyAlignment="1">
      <alignment horizontal="center" vertical="center" wrapText="1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W98"/>
  <sheetViews>
    <sheetView topLeftCell="C1" zoomScaleNormal="100" workbookViewId="0">
      <selection activeCell="D50" sqref="D50"/>
    </sheetView>
  </sheetViews>
  <sheetFormatPr defaultRowHeight="16.5"/>
  <cols>
    <col min="1" max="1" width="13.25" style="104" customWidth="1"/>
    <col min="2" max="2" width="18.5" customWidth="1"/>
    <col min="3" max="3" width="22.875" customWidth="1"/>
    <col min="4" max="4" width="17" customWidth="1"/>
    <col min="5" max="5" width="11.375" customWidth="1"/>
  </cols>
  <sheetData>
    <row r="2" spans="1:23">
      <c r="A2" s="146" t="s">
        <v>288</v>
      </c>
      <c r="B2" s="149" t="s">
        <v>289</v>
      </c>
      <c r="C2" s="150"/>
      <c r="D2" s="150"/>
      <c r="E2" s="151"/>
      <c r="F2" s="149" t="s">
        <v>290</v>
      </c>
      <c r="G2" s="150"/>
      <c r="H2" s="150"/>
      <c r="I2" s="150"/>
      <c r="J2" s="151"/>
      <c r="K2" s="149" t="s">
        <v>291</v>
      </c>
      <c r="L2" s="150"/>
      <c r="M2" s="150"/>
      <c r="N2" s="150"/>
      <c r="O2" s="150"/>
      <c r="P2" s="151"/>
      <c r="Q2" s="27" t="s">
        <v>292</v>
      </c>
      <c r="R2" s="27" t="s">
        <v>283</v>
      </c>
      <c r="S2" s="27" t="s">
        <v>295</v>
      </c>
      <c r="T2" s="152" t="s">
        <v>281</v>
      </c>
      <c r="U2" s="152" t="s">
        <v>285</v>
      </c>
      <c r="V2" s="27" t="s">
        <v>296</v>
      </c>
      <c r="W2" s="152" t="s">
        <v>279</v>
      </c>
    </row>
    <row r="3" spans="1:23">
      <c r="A3" s="147"/>
      <c r="B3" s="149" t="s">
        <v>1</v>
      </c>
      <c r="C3" s="151"/>
      <c r="D3" s="149" t="s">
        <v>0</v>
      </c>
      <c r="E3" s="151"/>
      <c r="F3" s="27" t="s">
        <v>298</v>
      </c>
      <c r="G3" s="149" t="s">
        <v>300</v>
      </c>
      <c r="H3" s="150"/>
      <c r="I3" s="150"/>
      <c r="J3" s="151"/>
      <c r="K3" s="149" t="s">
        <v>1</v>
      </c>
      <c r="L3" s="150"/>
      <c r="M3" s="151"/>
      <c r="N3" s="149" t="s">
        <v>0</v>
      </c>
      <c r="O3" s="150"/>
      <c r="P3" s="151"/>
      <c r="Q3" s="24" t="s">
        <v>293</v>
      </c>
      <c r="R3" s="24" t="s">
        <v>294</v>
      </c>
      <c r="S3" s="24" t="s">
        <v>294</v>
      </c>
      <c r="T3" s="153"/>
      <c r="U3" s="153"/>
      <c r="V3" s="24" t="s">
        <v>297</v>
      </c>
      <c r="W3" s="153"/>
    </row>
    <row r="4" spans="1:23">
      <c r="A4" s="147"/>
      <c r="B4" s="152" t="s">
        <v>301</v>
      </c>
      <c r="C4" s="152" t="s">
        <v>297</v>
      </c>
      <c r="D4" s="152" t="s">
        <v>301</v>
      </c>
      <c r="E4" s="152" t="s">
        <v>297</v>
      </c>
      <c r="F4" s="24" t="s">
        <v>299</v>
      </c>
      <c r="G4" s="152" t="s">
        <v>302</v>
      </c>
      <c r="H4" s="152" t="s">
        <v>303</v>
      </c>
      <c r="I4" s="149" t="s">
        <v>304</v>
      </c>
      <c r="J4" s="151"/>
      <c r="K4" s="152" t="s">
        <v>305</v>
      </c>
      <c r="L4" s="152" t="s">
        <v>306</v>
      </c>
      <c r="M4" s="152" t="s">
        <v>307</v>
      </c>
      <c r="N4" s="152" t="s">
        <v>305</v>
      </c>
      <c r="O4" s="152" t="s">
        <v>306</v>
      </c>
      <c r="P4" s="152" t="s">
        <v>307</v>
      </c>
      <c r="Q4" s="25"/>
      <c r="R4" s="25"/>
      <c r="S4" s="25"/>
      <c r="T4" s="153"/>
      <c r="U4" s="153"/>
      <c r="V4" s="25"/>
      <c r="W4" s="153"/>
    </row>
    <row r="5" spans="1:23">
      <c r="A5" s="147"/>
      <c r="B5" s="153"/>
      <c r="C5" s="153"/>
      <c r="D5" s="153"/>
      <c r="E5" s="153"/>
      <c r="F5" s="25"/>
      <c r="G5" s="153"/>
      <c r="H5" s="153"/>
      <c r="I5" s="152" t="s">
        <v>1</v>
      </c>
      <c r="J5" s="27" t="s">
        <v>308</v>
      </c>
      <c r="K5" s="153"/>
      <c r="L5" s="153"/>
      <c r="M5" s="153"/>
      <c r="N5" s="153"/>
      <c r="O5" s="153"/>
      <c r="P5" s="153"/>
      <c r="Q5" s="25"/>
      <c r="R5" s="25"/>
      <c r="S5" s="25"/>
      <c r="T5" s="153"/>
      <c r="U5" s="153"/>
      <c r="V5" s="25"/>
      <c r="W5" s="153"/>
    </row>
    <row r="6" spans="1:23">
      <c r="A6" s="148"/>
      <c r="B6" s="154"/>
      <c r="C6" s="154"/>
      <c r="D6" s="154"/>
      <c r="E6" s="154"/>
      <c r="F6" s="26"/>
      <c r="G6" s="154"/>
      <c r="H6" s="154"/>
      <c r="I6" s="154"/>
      <c r="J6" s="28" t="s">
        <v>309</v>
      </c>
      <c r="K6" s="154"/>
      <c r="L6" s="154"/>
      <c r="M6" s="154"/>
      <c r="N6" s="154"/>
      <c r="O6" s="154"/>
      <c r="P6" s="154"/>
      <c r="Q6" s="26"/>
      <c r="R6" s="26"/>
      <c r="S6" s="26"/>
      <c r="T6" s="154"/>
      <c r="U6" s="154"/>
      <c r="V6" s="26"/>
      <c r="W6" s="154"/>
    </row>
    <row r="7" spans="1:23">
      <c r="A7" s="110" t="s">
        <v>310</v>
      </c>
      <c r="B7" s="29">
        <v>7</v>
      </c>
      <c r="C7" s="29" t="s">
        <v>311</v>
      </c>
      <c r="D7" s="29">
        <v>22</v>
      </c>
      <c r="E7" s="29">
        <v>2</v>
      </c>
      <c r="F7" s="29">
        <v>5</v>
      </c>
      <c r="G7" s="30"/>
      <c r="H7" s="30"/>
      <c r="I7" s="29">
        <v>3</v>
      </c>
      <c r="J7" s="29">
        <v>15</v>
      </c>
      <c r="K7" s="29" t="s">
        <v>311</v>
      </c>
      <c r="L7" s="29">
        <v>16</v>
      </c>
      <c r="M7" s="29">
        <v>3</v>
      </c>
      <c r="N7" s="29" t="s">
        <v>311</v>
      </c>
      <c r="O7" s="29" t="s">
        <v>311</v>
      </c>
      <c r="P7" s="29" t="s">
        <v>311</v>
      </c>
      <c r="Q7" s="29">
        <v>10</v>
      </c>
      <c r="R7" s="29" t="s">
        <v>311</v>
      </c>
      <c r="S7" s="29">
        <v>350</v>
      </c>
      <c r="T7" s="29" t="s">
        <v>311</v>
      </c>
      <c r="U7" s="29" t="s">
        <v>311</v>
      </c>
      <c r="V7" s="29">
        <v>5</v>
      </c>
      <c r="W7" s="29">
        <v>40</v>
      </c>
    </row>
    <row r="8" spans="1:23">
      <c r="A8" s="113" t="s">
        <v>377</v>
      </c>
      <c r="B8" s="109">
        <v>5</v>
      </c>
      <c r="C8" s="109"/>
      <c r="D8" s="109">
        <v>14</v>
      </c>
      <c r="E8" s="109"/>
      <c r="F8" s="109">
        <v>8</v>
      </c>
      <c r="G8" s="109"/>
      <c r="H8" s="109"/>
      <c r="I8" s="109">
        <v>5</v>
      </c>
      <c r="J8" s="109">
        <v>8</v>
      </c>
      <c r="K8" s="109"/>
      <c r="L8" s="109">
        <v>6</v>
      </c>
      <c r="M8" s="109"/>
      <c r="N8" s="109"/>
      <c r="O8" s="109"/>
      <c r="P8" s="109"/>
      <c r="Q8" s="109">
        <v>1</v>
      </c>
      <c r="R8" s="109"/>
      <c r="S8" s="109">
        <v>20</v>
      </c>
      <c r="T8" s="109"/>
      <c r="U8" s="109"/>
      <c r="V8" s="109"/>
      <c r="W8" s="109">
        <v>7</v>
      </c>
    </row>
    <row r="9" spans="1:23">
      <c r="A9" s="114" t="s">
        <v>375</v>
      </c>
      <c r="B9" s="107"/>
      <c r="C9" s="107"/>
      <c r="D9" s="107">
        <v>2</v>
      </c>
      <c r="E9" s="107"/>
      <c r="F9" s="108"/>
      <c r="G9" s="108"/>
      <c r="H9" s="108"/>
      <c r="I9" s="108"/>
      <c r="J9" s="108">
        <v>1</v>
      </c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>
        <v>5</v>
      </c>
      <c r="W9" s="108">
        <v>1</v>
      </c>
    </row>
    <row r="10" spans="1:23">
      <c r="A10" s="111" t="s">
        <v>376</v>
      </c>
      <c r="B10" s="107">
        <f>B8+B9</f>
        <v>5</v>
      </c>
      <c r="C10" s="107">
        <f t="shared" ref="C10:W10" si="0">C8+C9</f>
        <v>0</v>
      </c>
      <c r="D10" s="107">
        <f t="shared" si="0"/>
        <v>16</v>
      </c>
      <c r="E10" s="107">
        <f t="shared" si="0"/>
        <v>0</v>
      </c>
      <c r="F10" s="107">
        <f t="shared" si="0"/>
        <v>8</v>
      </c>
      <c r="G10" s="107">
        <f t="shared" si="0"/>
        <v>0</v>
      </c>
      <c r="H10" s="107">
        <f t="shared" si="0"/>
        <v>0</v>
      </c>
      <c r="I10" s="107">
        <f t="shared" si="0"/>
        <v>5</v>
      </c>
      <c r="J10" s="107">
        <f t="shared" si="0"/>
        <v>9</v>
      </c>
      <c r="K10" s="107">
        <f t="shared" si="0"/>
        <v>0</v>
      </c>
      <c r="L10" s="107">
        <f t="shared" si="0"/>
        <v>6</v>
      </c>
      <c r="M10" s="107">
        <f t="shared" si="0"/>
        <v>0</v>
      </c>
      <c r="N10" s="107">
        <f t="shared" si="0"/>
        <v>0</v>
      </c>
      <c r="O10" s="107">
        <f t="shared" si="0"/>
        <v>0</v>
      </c>
      <c r="P10" s="107">
        <f t="shared" si="0"/>
        <v>0</v>
      </c>
      <c r="Q10" s="107">
        <f t="shared" si="0"/>
        <v>1</v>
      </c>
      <c r="R10" s="107">
        <f t="shared" si="0"/>
        <v>0</v>
      </c>
      <c r="S10" s="107">
        <f t="shared" si="0"/>
        <v>20</v>
      </c>
      <c r="T10" s="107">
        <f t="shared" si="0"/>
        <v>0</v>
      </c>
      <c r="U10" s="107">
        <f t="shared" si="0"/>
        <v>0</v>
      </c>
      <c r="V10" s="107">
        <f t="shared" si="0"/>
        <v>5</v>
      </c>
      <c r="W10" s="107">
        <f t="shared" si="0"/>
        <v>8</v>
      </c>
    </row>
    <row r="11" spans="1:23" ht="18" thickBot="1">
      <c r="A11" s="112" t="s">
        <v>351</v>
      </c>
      <c r="B11" s="105">
        <f>B8/B7</f>
        <v>0.7142857142857143</v>
      </c>
      <c r="C11" s="105"/>
      <c r="D11" s="105">
        <f>D8/D7</f>
        <v>0.63636363636363635</v>
      </c>
      <c r="E11" s="105">
        <f>E8/E7</f>
        <v>0</v>
      </c>
      <c r="F11" s="106">
        <f>F8/F7</f>
        <v>1.6</v>
      </c>
      <c r="G11" s="105"/>
      <c r="H11" s="105"/>
      <c r="I11" s="106">
        <f>I8/I7</f>
        <v>1.6666666666666667</v>
      </c>
      <c r="J11" s="105">
        <f>J8/J7</f>
        <v>0.53333333333333333</v>
      </c>
      <c r="K11" s="105"/>
      <c r="L11" s="105">
        <f>L8/L7</f>
        <v>0.375</v>
      </c>
      <c r="M11" s="105">
        <f>M8/M7</f>
        <v>0</v>
      </c>
      <c r="N11" s="105"/>
      <c r="O11" s="105"/>
      <c r="P11" s="105"/>
      <c r="Q11" s="105">
        <f>Q8/Q7</f>
        <v>0.1</v>
      </c>
      <c r="R11" s="105"/>
      <c r="S11" s="105">
        <f>S8/S7</f>
        <v>5.7142857142857141E-2</v>
      </c>
      <c r="T11" s="105"/>
      <c r="U11" s="105"/>
      <c r="V11" s="105">
        <f>V8/V7</f>
        <v>0</v>
      </c>
      <c r="W11" s="105">
        <f>W8/W7</f>
        <v>0.17499999999999999</v>
      </c>
    </row>
    <row r="12" spans="1:23" ht="17.25" thickTop="1"/>
    <row r="17" spans="1:23">
      <c r="A17" s="3"/>
      <c r="B17" s="3"/>
      <c r="C17" s="2"/>
      <c r="D17" s="2"/>
      <c r="E17" s="4"/>
    </row>
    <row r="22" spans="1:23" ht="27" thickBot="1">
      <c r="B22" s="82" t="s">
        <v>312</v>
      </c>
      <c r="C22" s="83"/>
      <c r="D22" s="83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1"/>
    </row>
    <row r="23" spans="1:23" ht="19.5" customHeight="1">
      <c r="B23" s="31" t="s">
        <v>288</v>
      </c>
      <c r="C23" s="32" t="s">
        <v>313</v>
      </c>
      <c r="D23" s="33" t="s">
        <v>289</v>
      </c>
      <c r="E23" s="34"/>
      <c r="F23" s="35"/>
      <c r="G23" s="33" t="s">
        <v>290</v>
      </c>
      <c r="H23" s="34"/>
      <c r="I23" s="35"/>
      <c r="J23" s="33" t="s">
        <v>291</v>
      </c>
      <c r="K23" s="34"/>
      <c r="L23" s="35"/>
      <c r="M23" s="36" t="s">
        <v>292</v>
      </c>
      <c r="N23" s="36" t="s">
        <v>295</v>
      </c>
      <c r="O23" s="36" t="s">
        <v>296</v>
      </c>
      <c r="P23" s="37" t="s">
        <v>279</v>
      </c>
    </row>
    <row r="24" spans="1:23" ht="19.5" customHeight="1">
      <c r="B24" s="38"/>
      <c r="C24" s="39"/>
      <c r="D24" s="40" t="s">
        <v>1</v>
      </c>
      <c r="E24" s="41" t="s">
        <v>0</v>
      </c>
      <c r="F24" s="42"/>
      <c r="G24" s="43" t="s">
        <v>298</v>
      </c>
      <c r="H24" s="41" t="s">
        <v>300</v>
      </c>
      <c r="I24" s="42"/>
      <c r="J24" s="41" t="s">
        <v>1</v>
      </c>
      <c r="K24" s="44"/>
      <c r="L24" s="42"/>
      <c r="M24" s="45" t="s">
        <v>293</v>
      </c>
      <c r="N24" s="45" t="s">
        <v>294</v>
      </c>
      <c r="O24" s="45" t="s">
        <v>297</v>
      </c>
      <c r="P24" s="46"/>
    </row>
    <row r="25" spans="1:23" ht="34.5">
      <c r="B25" s="38"/>
      <c r="C25" s="39"/>
      <c r="D25" s="43" t="s">
        <v>301</v>
      </c>
      <c r="E25" s="43" t="s">
        <v>301</v>
      </c>
      <c r="F25" s="43" t="s">
        <v>297</v>
      </c>
      <c r="G25" s="45" t="s">
        <v>299</v>
      </c>
      <c r="H25" s="43" t="s">
        <v>1</v>
      </c>
      <c r="I25" s="43" t="s">
        <v>0</v>
      </c>
      <c r="J25" s="47" t="s">
        <v>314</v>
      </c>
      <c r="K25" s="48" t="s">
        <v>315</v>
      </c>
      <c r="L25" s="43" t="s">
        <v>316</v>
      </c>
      <c r="M25" s="49"/>
      <c r="N25" s="49"/>
      <c r="O25" s="49"/>
      <c r="P25" s="46"/>
    </row>
    <row r="26" spans="1:23" ht="26.25" customHeight="1">
      <c r="B26" s="50" t="s">
        <v>317</v>
      </c>
      <c r="C26" s="51">
        <f>SUM(C27:C30)</f>
        <v>59</v>
      </c>
      <c r="D26" s="94">
        <v>7</v>
      </c>
      <c r="E26" s="94">
        <v>22</v>
      </c>
      <c r="F26" s="94">
        <v>2</v>
      </c>
      <c r="G26" s="94">
        <v>5</v>
      </c>
      <c r="H26" s="94">
        <v>3</v>
      </c>
      <c r="I26" s="94">
        <v>15</v>
      </c>
      <c r="J26" s="95">
        <v>16</v>
      </c>
      <c r="K26" s="96"/>
      <c r="L26" s="94">
        <v>3</v>
      </c>
      <c r="M26" s="94">
        <v>10</v>
      </c>
      <c r="N26" s="94">
        <v>350</v>
      </c>
      <c r="O26" s="94">
        <v>5</v>
      </c>
      <c r="P26" s="97">
        <v>40</v>
      </c>
    </row>
    <row r="27" spans="1:23" ht="23.1" customHeight="1">
      <c r="B27" s="52" t="s">
        <v>318</v>
      </c>
      <c r="C27" s="53">
        <v>26.15</v>
      </c>
      <c r="D27" s="54" t="s">
        <v>319</v>
      </c>
      <c r="E27" s="54" t="s">
        <v>320</v>
      </c>
      <c r="F27" s="54">
        <v>0</v>
      </c>
      <c r="G27" s="54" t="s">
        <v>321</v>
      </c>
      <c r="H27" s="54" t="s">
        <v>322</v>
      </c>
      <c r="I27" s="54" t="s">
        <v>323</v>
      </c>
      <c r="J27" s="55" t="s">
        <v>324</v>
      </c>
      <c r="K27" s="56"/>
      <c r="L27" s="54"/>
      <c r="M27" s="54">
        <v>1</v>
      </c>
      <c r="N27" s="57">
        <v>20</v>
      </c>
      <c r="O27" s="54">
        <v>0</v>
      </c>
      <c r="P27" s="58">
        <v>0</v>
      </c>
    </row>
    <row r="28" spans="1:23" ht="23.1" customHeight="1">
      <c r="B28" s="52" t="s">
        <v>325</v>
      </c>
      <c r="C28" s="53">
        <v>7.7</v>
      </c>
      <c r="D28" s="59">
        <v>0</v>
      </c>
      <c r="E28" s="60" t="s">
        <v>326</v>
      </c>
      <c r="F28" s="59">
        <v>0</v>
      </c>
      <c r="G28" s="59">
        <v>0</v>
      </c>
      <c r="H28" s="60" t="s">
        <v>327</v>
      </c>
      <c r="I28" s="60" t="s">
        <v>328</v>
      </c>
      <c r="J28" s="61" t="s">
        <v>326</v>
      </c>
      <c r="K28" s="62"/>
      <c r="L28" s="59"/>
      <c r="M28" s="60" t="s">
        <v>327</v>
      </c>
      <c r="N28" s="63" t="s">
        <v>329</v>
      </c>
      <c r="O28" s="59">
        <v>0</v>
      </c>
      <c r="P28" s="64">
        <v>6</v>
      </c>
      <c r="R28" s="9"/>
      <c r="S28" s="9"/>
      <c r="T28" s="9"/>
      <c r="U28" s="9"/>
      <c r="V28" s="9"/>
      <c r="W28" s="9"/>
    </row>
    <row r="29" spans="1:23" ht="23.1" customHeight="1">
      <c r="B29" s="52" t="s">
        <v>330</v>
      </c>
      <c r="C29" s="53">
        <v>10.5</v>
      </c>
      <c r="D29" s="65" t="s">
        <v>328</v>
      </c>
      <c r="E29" s="65" t="s">
        <v>331</v>
      </c>
      <c r="F29" s="66">
        <v>0</v>
      </c>
      <c r="G29" s="66">
        <v>1</v>
      </c>
      <c r="H29" s="66">
        <v>1</v>
      </c>
      <c r="I29" s="66" t="s">
        <v>332</v>
      </c>
      <c r="J29" s="67" t="s">
        <v>333</v>
      </c>
      <c r="K29" s="67"/>
      <c r="L29" s="65" t="s">
        <v>334</v>
      </c>
      <c r="M29" s="65" t="s">
        <v>326</v>
      </c>
      <c r="N29" s="68" t="s">
        <v>335</v>
      </c>
      <c r="O29" s="66">
        <v>1</v>
      </c>
      <c r="P29" s="69">
        <v>8</v>
      </c>
    </row>
    <row r="30" spans="1:23" ht="23.1" customHeight="1">
      <c r="B30" s="52" t="s">
        <v>336</v>
      </c>
      <c r="C30" s="53">
        <v>14.65</v>
      </c>
      <c r="D30" s="70" t="s">
        <v>337</v>
      </c>
      <c r="E30" s="70" t="s">
        <v>338</v>
      </c>
      <c r="F30" s="70">
        <v>0</v>
      </c>
      <c r="G30" s="71" t="s">
        <v>326</v>
      </c>
      <c r="H30" s="70" t="s">
        <v>339</v>
      </c>
      <c r="I30" s="70" t="s">
        <v>340</v>
      </c>
      <c r="J30" s="72" t="s">
        <v>341</v>
      </c>
      <c r="K30" s="73"/>
      <c r="L30" s="71" t="s">
        <v>327</v>
      </c>
      <c r="M30" s="71" t="s">
        <v>327</v>
      </c>
      <c r="N30" s="74" t="s">
        <v>342</v>
      </c>
      <c r="O30" s="70" t="s">
        <v>343</v>
      </c>
      <c r="P30" s="75" t="s">
        <v>344</v>
      </c>
    </row>
    <row r="31" spans="1:23" ht="23.1" customHeight="1">
      <c r="B31" s="76" t="s">
        <v>345</v>
      </c>
      <c r="C31" s="51"/>
      <c r="D31" s="98">
        <f>SUM(D32:D35)</f>
        <v>11</v>
      </c>
      <c r="E31" s="98">
        <f t="shared" ref="E31:P31" si="1">SUM(E32:E35)</f>
        <v>26</v>
      </c>
      <c r="F31" s="98">
        <v>0</v>
      </c>
      <c r="G31" s="98">
        <f t="shared" si="1"/>
        <v>8</v>
      </c>
      <c r="H31" s="98">
        <f t="shared" si="1"/>
        <v>7</v>
      </c>
      <c r="I31" s="98">
        <f t="shared" si="1"/>
        <v>14</v>
      </c>
      <c r="J31" s="161">
        <v>16</v>
      </c>
      <c r="K31" s="162"/>
      <c r="L31" s="98">
        <f t="shared" si="1"/>
        <v>8</v>
      </c>
      <c r="M31" s="98">
        <f t="shared" si="1"/>
        <v>8</v>
      </c>
      <c r="N31" s="98">
        <f t="shared" si="1"/>
        <v>230</v>
      </c>
      <c r="O31" s="98">
        <f t="shared" si="1"/>
        <v>5</v>
      </c>
      <c r="P31" s="99">
        <f t="shared" si="1"/>
        <v>40</v>
      </c>
    </row>
    <row r="32" spans="1:23" ht="23.1" customHeight="1">
      <c r="B32" s="93" t="s">
        <v>346</v>
      </c>
      <c r="C32" s="84"/>
      <c r="D32" s="85">
        <v>7</v>
      </c>
      <c r="E32" s="85">
        <v>13</v>
      </c>
      <c r="F32" s="85">
        <v>0</v>
      </c>
      <c r="G32" s="86">
        <v>4</v>
      </c>
      <c r="H32" s="85">
        <v>4</v>
      </c>
      <c r="I32" s="85">
        <v>6</v>
      </c>
      <c r="J32" s="85">
        <v>3</v>
      </c>
      <c r="K32" s="85"/>
      <c r="L32" s="85"/>
      <c r="M32" s="85">
        <v>2</v>
      </c>
      <c r="N32" s="85">
        <v>80</v>
      </c>
      <c r="O32" s="85">
        <v>2</v>
      </c>
      <c r="P32" s="87">
        <v>18</v>
      </c>
    </row>
    <row r="33" spans="2:16" ht="23.1" customHeight="1">
      <c r="B33" s="93" t="s">
        <v>347</v>
      </c>
      <c r="C33" s="84"/>
      <c r="D33" s="88">
        <v>0</v>
      </c>
      <c r="E33" s="88">
        <v>3</v>
      </c>
      <c r="F33" s="88">
        <v>0</v>
      </c>
      <c r="G33" s="88">
        <v>0</v>
      </c>
      <c r="H33" s="88">
        <v>1</v>
      </c>
      <c r="I33" s="88">
        <v>2</v>
      </c>
      <c r="J33" s="89">
        <v>3</v>
      </c>
      <c r="K33" s="90"/>
      <c r="L33" s="88"/>
      <c r="M33" s="88">
        <v>1</v>
      </c>
      <c r="N33" s="91">
        <v>25</v>
      </c>
      <c r="O33" s="88">
        <v>1</v>
      </c>
      <c r="P33" s="92">
        <v>5</v>
      </c>
    </row>
    <row r="34" spans="2:16" ht="23.1" customHeight="1">
      <c r="B34" s="93" t="s">
        <v>348</v>
      </c>
      <c r="C34" s="84"/>
      <c r="D34" s="88">
        <v>2</v>
      </c>
      <c r="E34" s="88">
        <v>4</v>
      </c>
      <c r="F34" s="88">
        <v>0</v>
      </c>
      <c r="G34" s="88">
        <v>1</v>
      </c>
      <c r="H34" s="88">
        <v>1</v>
      </c>
      <c r="I34" s="88">
        <v>2</v>
      </c>
      <c r="J34" s="85">
        <v>6</v>
      </c>
      <c r="K34" s="85"/>
      <c r="L34" s="88">
        <v>7</v>
      </c>
      <c r="M34" s="88">
        <v>3</v>
      </c>
      <c r="N34" s="91">
        <v>80</v>
      </c>
      <c r="O34" s="88">
        <v>1</v>
      </c>
      <c r="P34" s="92">
        <v>7</v>
      </c>
    </row>
    <row r="35" spans="2:16" ht="23.1" customHeight="1">
      <c r="B35" s="93" t="s">
        <v>349</v>
      </c>
      <c r="C35" s="84"/>
      <c r="D35" s="85">
        <v>2</v>
      </c>
      <c r="E35" s="85">
        <v>6</v>
      </c>
      <c r="F35" s="85">
        <v>0</v>
      </c>
      <c r="G35" s="85">
        <v>3</v>
      </c>
      <c r="H35" s="85">
        <v>1</v>
      </c>
      <c r="I35" s="85">
        <v>4</v>
      </c>
      <c r="J35" s="85">
        <v>4</v>
      </c>
      <c r="K35" s="85"/>
      <c r="L35" s="85">
        <v>1</v>
      </c>
      <c r="M35" s="85">
        <v>2</v>
      </c>
      <c r="N35" s="85">
        <v>45</v>
      </c>
      <c r="O35" s="85">
        <v>1</v>
      </c>
      <c r="P35" s="87">
        <v>10</v>
      </c>
    </row>
    <row r="36" spans="2:16" ht="23.1" customHeight="1" thickBot="1">
      <c r="B36" s="77" t="s">
        <v>350</v>
      </c>
      <c r="C36" s="78"/>
      <c r="D36" s="79">
        <f t="shared" ref="D36:I36" si="2">D31/D26</f>
        <v>1.5714285714285714</v>
      </c>
      <c r="E36" s="79">
        <f t="shared" si="2"/>
        <v>1.1818181818181819</v>
      </c>
      <c r="F36" s="100">
        <f t="shared" si="2"/>
        <v>0</v>
      </c>
      <c r="G36" s="79">
        <f t="shared" si="2"/>
        <v>1.6</v>
      </c>
      <c r="H36" s="79">
        <f t="shared" si="2"/>
        <v>2.3333333333333335</v>
      </c>
      <c r="I36" s="100">
        <f t="shared" si="2"/>
        <v>0.93333333333333335</v>
      </c>
      <c r="J36" s="163">
        <f>(J31)/J26</f>
        <v>1</v>
      </c>
      <c r="K36" s="164"/>
      <c r="L36" s="79">
        <f>L31/L26</f>
        <v>2.6666666666666665</v>
      </c>
      <c r="M36" s="100">
        <f>M31/M26</f>
        <v>0.8</v>
      </c>
      <c r="N36" s="100">
        <f>N31/N26</f>
        <v>0.65714285714285714</v>
      </c>
      <c r="O36" s="100">
        <f>O31/O26</f>
        <v>1</v>
      </c>
      <c r="P36" s="101">
        <f>P31/P26</f>
        <v>1</v>
      </c>
    </row>
    <row r="78" spans="1:5" ht="17.25" thickBot="1"/>
    <row r="79" spans="1:5" ht="15" customHeight="1" thickBot="1">
      <c r="A79" s="3"/>
      <c r="B79" s="155" t="s">
        <v>56</v>
      </c>
      <c r="C79" s="156"/>
      <c r="D79" s="157"/>
      <c r="E79" s="4"/>
    </row>
    <row r="80" spans="1:5" ht="15" customHeight="1" thickBot="1">
      <c r="A80" s="3"/>
      <c r="B80" s="158" t="s">
        <v>50</v>
      </c>
      <c r="C80" s="157"/>
      <c r="D80" s="15" t="s">
        <v>287</v>
      </c>
      <c r="E80" s="4"/>
    </row>
    <row r="81" spans="1:5" ht="15" customHeight="1">
      <c r="A81" s="3"/>
      <c r="B81" s="16" t="s">
        <v>52</v>
      </c>
      <c r="C81" s="17" t="s">
        <v>57</v>
      </c>
      <c r="D81" s="18">
        <v>1</v>
      </c>
      <c r="E81" s="4"/>
    </row>
    <row r="82" spans="1:5" ht="15" customHeight="1">
      <c r="A82" s="3"/>
      <c r="B82" s="19"/>
      <c r="C82" s="20" t="s">
        <v>59</v>
      </c>
      <c r="D82" s="18"/>
      <c r="E82" s="4"/>
    </row>
    <row r="83" spans="1:5" ht="15" customHeight="1">
      <c r="A83" s="3"/>
      <c r="B83" s="19"/>
      <c r="C83" s="20" t="s">
        <v>58</v>
      </c>
      <c r="D83" s="18">
        <v>14</v>
      </c>
      <c r="E83" s="4"/>
    </row>
    <row r="84" spans="1:5" ht="15" customHeight="1" thickBot="1">
      <c r="A84" s="3"/>
      <c r="B84" s="21"/>
      <c r="C84" s="22" t="s">
        <v>60</v>
      </c>
      <c r="D84" s="18"/>
      <c r="E84" s="4"/>
    </row>
    <row r="85" spans="1:5" ht="15" customHeight="1">
      <c r="A85" s="3"/>
      <c r="B85" s="17" t="s">
        <v>53</v>
      </c>
      <c r="C85" s="19" t="s">
        <v>278</v>
      </c>
      <c r="D85" s="17">
        <v>8</v>
      </c>
      <c r="E85" s="4"/>
    </row>
    <row r="86" spans="1:5" ht="15" customHeight="1">
      <c r="A86" s="3"/>
      <c r="B86" s="20"/>
      <c r="C86" s="19" t="s">
        <v>61</v>
      </c>
      <c r="D86" s="20">
        <v>5</v>
      </c>
      <c r="E86" s="4"/>
    </row>
    <row r="87" spans="1:5" ht="15" customHeight="1" thickBot="1">
      <c r="A87" s="3"/>
      <c r="B87" s="20"/>
      <c r="C87" s="21" t="s">
        <v>62</v>
      </c>
      <c r="D87" s="22">
        <v>7</v>
      </c>
      <c r="E87" s="4"/>
    </row>
    <row r="88" spans="1:5" ht="15" customHeight="1">
      <c r="A88" s="3"/>
      <c r="B88" s="20" t="s">
        <v>51</v>
      </c>
      <c r="C88" s="19" t="s">
        <v>66</v>
      </c>
      <c r="D88" s="17">
        <v>6</v>
      </c>
      <c r="E88" s="4"/>
    </row>
    <row r="89" spans="1:5" ht="15" customHeight="1">
      <c r="A89" s="3"/>
      <c r="B89" s="20"/>
      <c r="C89" s="19" t="s">
        <v>67</v>
      </c>
      <c r="D89" s="20"/>
      <c r="E89" s="4"/>
    </row>
    <row r="90" spans="1:5" ht="15" customHeight="1">
      <c r="A90" s="3"/>
      <c r="B90" s="20"/>
      <c r="C90" s="19" t="s">
        <v>68</v>
      </c>
      <c r="D90" s="20"/>
      <c r="E90" s="4"/>
    </row>
    <row r="91" spans="1:5" ht="15" customHeight="1" thickBot="1">
      <c r="A91" s="3"/>
      <c r="B91" s="20"/>
      <c r="C91" s="19" t="s">
        <v>69</v>
      </c>
      <c r="D91" s="20"/>
      <c r="E91" s="4"/>
    </row>
    <row r="92" spans="1:5" ht="15" customHeight="1">
      <c r="A92" s="3"/>
      <c r="B92" s="159" t="s">
        <v>54</v>
      </c>
      <c r="C92" s="16" t="s">
        <v>63</v>
      </c>
      <c r="D92" s="17">
        <v>1</v>
      </c>
      <c r="E92" s="2"/>
    </row>
    <row r="93" spans="1:5" ht="15" customHeight="1" thickBot="1">
      <c r="A93" s="3"/>
      <c r="B93" s="160"/>
      <c r="C93" s="22" t="s">
        <v>55</v>
      </c>
      <c r="D93" s="22">
        <v>20</v>
      </c>
      <c r="E93" s="2"/>
    </row>
    <row r="94" spans="1:5" ht="15" customHeight="1" thickBot="1">
      <c r="A94" s="3"/>
      <c r="B94" s="16" t="s">
        <v>65</v>
      </c>
      <c r="C94" s="17" t="s">
        <v>64</v>
      </c>
      <c r="D94" s="20"/>
      <c r="E94" s="2"/>
    </row>
    <row r="95" spans="1:5" ht="15" customHeight="1" thickBot="1">
      <c r="A95" s="3"/>
      <c r="B95" s="23" t="s">
        <v>280</v>
      </c>
      <c r="C95" s="15" t="s">
        <v>64</v>
      </c>
      <c r="D95" s="15">
        <v>7</v>
      </c>
      <c r="E95" s="2"/>
    </row>
    <row r="96" spans="1:5" ht="15" customHeight="1" thickBot="1">
      <c r="B96" s="23" t="s">
        <v>284</v>
      </c>
      <c r="C96" s="15" t="s">
        <v>64</v>
      </c>
      <c r="D96" s="15"/>
    </row>
    <row r="97" spans="2:4" ht="15" customHeight="1" thickBot="1">
      <c r="B97" s="23" t="s">
        <v>282</v>
      </c>
      <c r="C97" s="15" t="s">
        <v>64</v>
      </c>
      <c r="D97" s="15"/>
    </row>
    <row r="98" spans="2:4" ht="15" customHeight="1" thickBot="1">
      <c r="B98" s="23" t="s">
        <v>286</v>
      </c>
      <c r="C98" s="15" t="s">
        <v>64</v>
      </c>
      <c r="D98" s="15"/>
    </row>
  </sheetData>
  <mergeCells count="31">
    <mergeCell ref="B79:D79"/>
    <mergeCell ref="B80:C80"/>
    <mergeCell ref="B92:B93"/>
    <mergeCell ref="J31:K31"/>
    <mergeCell ref="J36:K36"/>
    <mergeCell ref="U2:U6"/>
    <mergeCell ref="W2:W6"/>
    <mergeCell ref="B3:C3"/>
    <mergeCell ref="D3:E3"/>
    <mergeCell ref="G3:J3"/>
    <mergeCell ref="K3:M3"/>
    <mergeCell ref="N3:P3"/>
    <mergeCell ref="B4:B6"/>
    <mergeCell ref="C4:C6"/>
    <mergeCell ref="D4:D6"/>
    <mergeCell ref="E4:E6"/>
    <mergeCell ref="G4:G6"/>
    <mergeCell ref="H4:H6"/>
    <mergeCell ref="I4:J4"/>
    <mergeCell ref="K4:K6"/>
    <mergeCell ref="L4:L6"/>
    <mergeCell ref="A2:A6"/>
    <mergeCell ref="B2:E2"/>
    <mergeCell ref="F2:J2"/>
    <mergeCell ref="K2:P2"/>
    <mergeCell ref="T2:T6"/>
    <mergeCell ref="M4:M6"/>
    <mergeCell ref="N4:N6"/>
    <mergeCell ref="O4:O6"/>
    <mergeCell ref="P4:P6"/>
    <mergeCell ref="I5:I6"/>
  </mergeCells>
  <phoneticPr fontId="1" type="noConversion"/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workbookViewId="0">
      <selection activeCell="K25" sqref="K25"/>
    </sheetView>
  </sheetViews>
  <sheetFormatPr defaultRowHeight="16.5"/>
  <cols>
    <col min="5" max="5" width="21.125" customWidth="1"/>
    <col min="6" max="6" width="11" customWidth="1"/>
    <col min="7" max="7" width="51.75" style="11" customWidth="1"/>
    <col min="8" max="8" width="21.25" customWidth="1"/>
    <col min="9" max="9" width="15.75" customWidth="1"/>
    <col min="10" max="10" width="17.875" customWidth="1"/>
    <col min="11" max="11" width="23.125" customWidth="1"/>
    <col min="12" max="12" width="20.75" customWidth="1"/>
    <col min="13" max="13" width="16.5" customWidth="1"/>
  </cols>
  <sheetData>
    <row r="1" spans="1:14" ht="27.75" thickTop="1">
      <c r="A1" s="1" t="s">
        <v>37</v>
      </c>
      <c r="B1" s="1" t="s">
        <v>11</v>
      </c>
      <c r="C1" s="1" t="s">
        <v>3</v>
      </c>
      <c r="D1" s="1" t="s">
        <v>8</v>
      </c>
      <c r="E1" s="1" t="s">
        <v>9</v>
      </c>
      <c r="F1" s="1" t="s">
        <v>2</v>
      </c>
      <c r="G1" s="1" t="s">
        <v>401</v>
      </c>
      <c r="H1" s="1" t="s">
        <v>10</v>
      </c>
      <c r="I1" s="1" t="s">
        <v>357</v>
      </c>
      <c r="J1" s="1" t="s">
        <v>390</v>
      </c>
      <c r="K1" s="103" t="s">
        <v>410</v>
      </c>
      <c r="L1" s="103" t="s">
        <v>409</v>
      </c>
      <c r="M1" s="1" t="s">
        <v>408</v>
      </c>
    </row>
    <row r="2" spans="1:14" s="8" customFormat="1" ht="20.100000000000001" customHeight="1">
      <c r="A2" s="13">
        <v>1</v>
      </c>
      <c r="B2" s="13" t="s">
        <v>233</v>
      </c>
      <c r="C2" s="13" t="s">
        <v>234</v>
      </c>
      <c r="D2" s="13" t="s">
        <v>235</v>
      </c>
      <c r="E2" s="13" t="s">
        <v>236</v>
      </c>
      <c r="F2" s="13" t="s">
        <v>237</v>
      </c>
      <c r="G2" s="10" t="s">
        <v>238</v>
      </c>
      <c r="H2" s="121" t="s">
        <v>239</v>
      </c>
      <c r="I2" s="5">
        <v>42457</v>
      </c>
      <c r="J2" s="121" t="s">
        <v>389</v>
      </c>
      <c r="K2" s="145" t="s">
        <v>419</v>
      </c>
      <c r="L2" s="145" t="s">
        <v>420</v>
      </c>
      <c r="M2" s="122"/>
      <c r="N2" s="119"/>
    </row>
    <row r="3" spans="1:14" s="8" customFormat="1" ht="20.100000000000001" customHeight="1">
      <c r="A3" s="13">
        <f t="shared" ref="A3:A21" si="0">A2+1</f>
        <v>2</v>
      </c>
      <c r="B3" s="13" t="s">
        <v>14</v>
      </c>
      <c r="C3" s="13" t="s">
        <v>166</v>
      </c>
      <c r="D3" s="13" t="s">
        <v>12</v>
      </c>
      <c r="E3" s="13" t="s">
        <v>240</v>
      </c>
      <c r="F3" s="13" t="s">
        <v>241</v>
      </c>
      <c r="G3" s="10" t="s">
        <v>242</v>
      </c>
      <c r="H3" s="121" t="s">
        <v>17</v>
      </c>
      <c r="I3" s="5">
        <v>42458</v>
      </c>
      <c r="J3" s="121" t="s">
        <v>389</v>
      </c>
      <c r="K3" s="121"/>
      <c r="L3" s="121"/>
      <c r="M3" s="122"/>
      <c r="N3" s="119"/>
    </row>
    <row r="4" spans="1:14" s="8" customFormat="1" ht="20.100000000000001" customHeight="1">
      <c r="A4" s="13">
        <f t="shared" si="0"/>
        <v>3</v>
      </c>
      <c r="B4" s="13" t="s">
        <v>14</v>
      </c>
      <c r="C4" s="13" t="s">
        <v>166</v>
      </c>
      <c r="D4" s="13" t="s">
        <v>12</v>
      </c>
      <c r="E4" s="13" t="s">
        <v>243</v>
      </c>
      <c r="F4" s="13" t="s">
        <v>241</v>
      </c>
      <c r="G4" s="10" t="s">
        <v>244</v>
      </c>
      <c r="H4" s="121" t="s">
        <v>17</v>
      </c>
      <c r="I4" s="5">
        <v>42459</v>
      </c>
      <c r="J4" s="121" t="s">
        <v>389</v>
      </c>
      <c r="K4" s="121"/>
      <c r="L4" s="121"/>
      <c r="M4" s="122"/>
      <c r="N4" s="119"/>
    </row>
    <row r="5" spans="1:14" s="8" customFormat="1" ht="20.100000000000001" customHeight="1">
      <c r="A5" s="13">
        <f t="shared" si="0"/>
        <v>4</v>
      </c>
      <c r="B5" s="13" t="s">
        <v>14</v>
      </c>
      <c r="C5" s="13" t="s">
        <v>166</v>
      </c>
      <c r="D5" s="13" t="s">
        <v>12</v>
      </c>
      <c r="E5" s="13" t="s">
        <v>245</v>
      </c>
      <c r="F5" s="13" t="s">
        <v>246</v>
      </c>
      <c r="G5" s="10" t="s">
        <v>247</v>
      </c>
      <c r="H5" s="121" t="s">
        <v>17</v>
      </c>
      <c r="I5" s="5">
        <v>42465</v>
      </c>
      <c r="J5" s="121" t="s">
        <v>389</v>
      </c>
      <c r="K5" s="121"/>
      <c r="L5" s="121"/>
      <c r="M5" s="122"/>
      <c r="N5" s="119"/>
    </row>
    <row r="6" spans="1:14" s="8" customFormat="1" ht="20.100000000000001" customHeight="1">
      <c r="A6" s="13">
        <f t="shared" si="0"/>
        <v>5</v>
      </c>
      <c r="B6" s="13" t="s">
        <v>14</v>
      </c>
      <c r="C6" s="13" t="s">
        <v>166</v>
      </c>
      <c r="D6" s="13" t="s">
        <v>12</v>
      </c>
      <c r="E6" s="13" t="s">
        <v>248</v>
      </c>
      <c r="F6" s="13" t="s">
        <v>249</v>
      </c>
      <c r="G6" s="10" t="s">
        <v>250</v>
      </c>
      <c r="H6" s="121" t="s">
        <v>17</v>
      </c>
      <c r="I6" s="5">
        <v>42465</v>
      </c>
      <c r="J6" s="121" t="s">
        <v>389</v>
      </c>
      <c r="K6" s="121"/>
      <c r="L6" s="121"/>
      <c r="M6" s="122"/>
      <c r="N6" s="119"/>
    </row>
    <row r="7" spans="1:14" s="8" customFormat="1" ht="20.100000000000001" customHeight="1">
      <c r="A7" s="13">
        <f t="shared" si="0"/>
        <v>6</v>
      </c>
      <c r="B7" s="13" t="s">
        <v>14</v>
      </c>
      <c r="C7" s="13" t="s">
        <v>166</v>
      </c>
      <c r="D7" s="13" t="s">
        <v>12</v>
      </c>
      <c r="E7" s="13" t="s">
        <v>251</v>
      </c>
      <c r="F7" s="13" t="s">
        <v>249</v>
      </c>
      <c r="G7" s="10" t="s">
        <v>252</v>
      </c>
      <c r="H7" s="121" t="s">
        <v>17</v>
      </c>
      <c r="I7" s="5">
        <v>42464</v>
      </c>
      <c r="J7" s="121" t="s">
        <v>389</v>
      </c>
      <c r="K7" s="121"/>
      <c r="L7" s="121"/>
      <c r="M7" s="122"/>
      <c r="N7" s="119"/>
    </row>
    <row r="8" spans="1:14" s="8" customFormat="1" ht="20.100000000000001" customHeight="1">
      <c r="A8" s="13">
        <f t="shared" si="0"/>
        <v>7</v>
      </c>
      <c r="B8" s="13" t="s">
        <v>165</v>
      </c>
      <c r="C8" s="13" t="s">
        <v>167</v>
      </c>
      <c r="D8" s="13" t="s">
        <v>168</v>
      </c>
      <c r="E8" s="13" t="s">
        <v>169</v>
      </c>
      <c r="F8" s="13" t="s">
        <v>170</v>
      </c>
      <c r="G8" s="123" t="s">
        <v>171</v>
      </c>
      <c r="H8" s="13" t="s">
        <v>172</v>
      </c>
      <c r="I8" s="13" t="s">
        <v>173</v>
      </c>
      <c r="J8" s="13" t="s">
        <v>403</v>
      </c>
      <c r="K8" s="145" t="s">
        <v>421</v>
      </c>
      <c r="L8" s="145" t="s">
        <v>422</v>
      </c>
      <c r="M8" s="124"/>
      <c r="N8" s="119"/>
    </row>
    <row r="9" spans="1:14" s="8" customFormat="1" ht="20.100000000000001" customHeight="1">
      <c r="A9" s="13">
        <f t="shared" si="0"/>
        <v>8</v>
      </c>
      <c r="B9" s="13" t="s">
        <v>174</v>
      </c>
      <c r="C9" s="13" t="s">
        <v>175</v>
      </c>
      <c r="D9" s="13" t="s">
        <v>176</v>
      </c>
      <c r="E9" s="13" t="s">
        <v>177</v>
      </c>
      <c r="F9" s="13" t="s">
        <v>178</v>
      </c>
      <c r="G9" s="123" t="s">
        <v>179</v>
      </c>
      <c r="H9" s="13" t="s">
        <v>180</v>
      </c>
      <c r="I9" s="13" t="s">
        <v>181</v>
      </c>
      <c r="J9" s="13" t="s">
        <v>403</v>
      </c>
      <c r="K9" s="121"/>
      <c r="L9" s="121"/>
      <c r="M9" s="124"/>
      <c r="N9" s="119"/>
    </row>
    <row r="10" spans="1:14" s="8" customFormat="1" ht="20.100000000000001" customHeight="1">
      <c r="A10" s="13">
        <f t="shared" si="0"/>
        <v>9</v>
      </c>
      <c r="B10" s="13" t="s">
        <v>74</v>
      </c>
      <c r="C10" s="13" t="s">
        <v>105</v>
      </c>
      <c r="D10" s="13" t="s">
        <v>106</v>
      </c>
      <c r="E10" s="13" t="s">
        <v>99</v>
      </c>
      <c r="F10" s="13" t="s">
        <v>97</v>
      </c>
      <c r="G10" s="123" t="s">
        <v>113</v>
      </c>
      <c r="H10" s="13" t="s">
        <v>17</v>
      </c>
      <c r="I10" s="13" t="s">
        <v>102</v>
      </c>
      <c r="J10" s="13" t="s">
        <v>148</v>
      </c>
      <c r="K10" s="145" t="s">
        <v>423</v>
      </c>
      <c r="L10" s="145" t="s">
        <v>423</v>
      </c>
      <c r="M10" s="124"/>
      <c r="N10" s="119"/>
    </row>
    <row r="11" spans="1:14" s="8" customFormat="1" ht="20.100000000000001" customHeight="1">
      <c r="A11" s="13">
        <f t="shared" si="0"/>
        <v>10</v>
      </c>
      <c r="B11" s="13" t="s">
        <v>74</v>
      </c>
      <c r="C11" s="13" t="s">
        <v>105</v>
      </c>
      <c r="D11" s="13" t="s">
        <v>106</v>
      </c>
      <c r="E11" s="13" t="s">
        <v>100</v>
      </c>
      <c r="F11" s="13" t="s">
        <v>97</v>
      </c>
      <c r="G11" s="123" t="s">
        <v>95</v>
      </c>
      <c r="H11" s="13" t="s">
        <v>17</v>
      </c>
      <c r="I11" s="13" t="s">
        <v>103</v>
      </c>
      <c r="J11" s="13" t="s">
        <v>148</v>
      </c>
      <c r="K11" s="121"/>
      <c r="L11" s="121"/>
      <c r="M11" s="124"/>
      <c r="N11" s="119"/>
    </row>
    <row r="12" spans="1:14" s="8" customFormat="1" ht="20.100000000000001" customHeight="1">
      <c r="A12" s="13">
        <f t="shared" si="0"/>
        <v>11</v>
      </c>
      <c r="B12" s="13" t="s">
        <v>74</v>
      </c>
      <c r="C12" s="13" t="s">
        <v>105</v>
      </c>
      <c r="D12" s="13" t="s">
        <v>106</v>
      </c>
      <c r="E12" s="13" t="s">
        <v>101</v>
      </c>
      <c r="F12" s="13" t="s">
        <v>98</v>
      </c>
      <c r="G12" s="123" t="s">
        <v>96</v>
      </c>
      <c r="H12" s="13" t="s">
        <v>17</v>
      </c>
      <c r="I12" s="13" t="s">
        <v>104</v>
      </c>
      <c r="J12" s="13" t="s">
        <v>148</v>
      </c>
      <c r="K12" s="121"/>
      <c r="L12" s="121"/>
      <c r="M12" s="124"/>
      <c r="N12" s="119"/>
    </row>
    <row r="13" spans="1:14" s="8" customFormat="1" ht="20.100000000000001" customHeight="1">
      <c r="A13" s="13">
        <f t="shared" si="0"/>
        <v>12</v>
      </c>
      <c r="B13" s="13" t="s">
        <v>116</v>
      </c>
      <c r="C13" s="13" t="s">
        <v>105</v>
      </c>
      <c r="D13" s="13" t="s">
        <v>12</v>
      </c>
      <c r="E13" s="13" t="s">
        <v>117</v>
      </c>
      <c r="F13" s="13" t="s">
        <v>92</v>
      </c>
      <c r="G13" s="123" t="s">
        <v>118</v>
      </c>
      <c r="H13" s="13" t="s">
        <v>17</v>
      </c>
      <c r="I13" s="13" t="s">
        <v>119</v>
      </c>
      <c r="J13" s="13" t="s">
        <v>148</v>
      </c>
      <c r="K13" s="121"/>
      <c r="L13" s="121"/>
      <c r="M13" s="124"/>
      <c r="N13" s="119"/>
    </row>
    <row r="14" spans="1:14" s="8" customFormat="1" ht="20.100000000000001" customHeight="1">
      <c r="A14" s="13">
        <f t="shared" si="0"/>
        <v>13</v>
      </c>
      <c r="B14" s="13" t="s">
        <v>116</v>
      </c>
      <c r="C14" s="13" t="s">
        <v>105</v>
      </c>
      <c r="D14" s="13" t="s">
        <v>12</v>
      </c>
      <c r="E14" s="13" t="s">
        <v>120</v>
      </c>
      <c r="F14" s="13" t="s">
        <v>92</v>
      </c>
      <c r="G14" s="123" t="s">
        <v>121</v>
      </c>
      <c r="H14" s="13" t="s">
        <v>17</v>
      </c>
      <c r="I14" s="13" t="s">
        <v>122</v>
      </c>
      <c r="J14" s="13" t="s">
        <v>148</v>
      </c>
      <c r="K14" s="121"/>
      <c r="L14" s="121"/>
      <c r="M14" s="124"/>
      <c r="N14" s="119"/>
    </row>
    <row r="15" spans="1:14" s="8" customFormat="1" ht="20.100000000000001" customHeight="1">
      <c r="A15" s="13">
        <f t="shared" si="0"/>
        <v>14</v>
      </c>
      <c r="B15" s="13" t="s">
        <v>116</v>
      </c>
      <c r="C15" s="13" t="s">
        <v>166</v>
      </c>
      <c r="D15" s="13" t="s">
        <v>12</v>
      </c>
      <c r="E15" s="13" t="s">
        <v>269</v>
      </c>
      <c r="F15" s="13" t="s">
        <v>270</v>
      </c>
      <c r="G15" s="123" t="s">
        <v>271</v>
      </c>
      <c r="H15" s="13" t="s">
        <v>17</v>
      </c>
      <c r="I15" s="13" t="s">
        <v>272</v>
      </c>
      <c r="J15" s="13" t="s">
        <v>125</v>
      </c>
      <c r="K15" s="121"/>
      <c r="L15" s="121"/>
      <c r="M15" s="124"/>
      <c r="N15" s="119"/>
    </row>
    <row r="16" spans="1:14" ht="20.100000000000001" customHeight="1">
      <c r="A16" s="13">
        <f t="shared" si="0"/>
        <v>15</v>
      </c>
      <c r="B16" s="13" t="s">
        <v>74</v>
      </c>
      <c r="C16" s="13" t="s">
        <v>75</v>
      </c>
      <c r="D16" s="13" t="s">
        <v>76</v>
      </c>
      <c r="E16" s="125" t="s">
        <v>268</v>
      </c>
      <c r="F16" s="13" t="s">
        <v>77</v>
      </c>
      <c r="G16" s="123" t="s">
        <v>78</v>
      </c>
      <c r="H16" s="13" t="s">
        <v>17</v>
      </c>
      <c r="I16" s="13" t="s">
        <v>79</v>
      </c>
      <c r="J16" s="13" t="s">
        <v>148</v>
      </c>
      <c r="K16" s="121"/>
      <c r="L16" s="121"/>
      <c r="M16" s="124"/>
      <c r="N16" s="2"/>
    </row>
    <row r="17" spans="1:14" s="8" customFormat="1" ht="20.100000000000001" customHeight="1">
      <c r="A17" s="13">
        <f t="shared" si="0"/>
        <v>16</v>
      </c>
      <c r="B17" s="13" t="s">
        <v>233</v>
      </c>
      <c r="C17" s="13" t="s">
        <v>368</v>
      </c>
      <c r="D17" s="13" t="s">
        <v>380</v>
      </c>
      <c r="E17" s="13" t="s">
        <v>359</v>
      </c>
      <c r="F17" s="13" t="s">
        <v>381</v>
      </c>
      <c r="G17" s="10" t="s">
        <v>360</v>
      </c>
      <c r="H17" s="121" t="s">
        <v>239</v>
      </c>
      <c r="I17" s="5">
        <v>42508</v>
      </c>
      <c r="J17" s="121" t="s">
        <v>382</v>
      </c>
      <c r="K17" s="121"/>
      <c r="L17" s="121"/>
      <c r="M17" s="122"/>
      <c r="N17" s="119"/>
    </row>
    <row r="18" spans="1:14" s="8" customFormat="1" ht="20.100000000000001" customHeight="1">
      <c r="A18" s="13">
        <f t="shared" si="0"/>
        <v>17</v>
      </c>
      <c r="B18" s="13" t="s">
        <v>233</v>
      </c>
      <c r="C18" s="13" t="s">
        <v>368</v>
      </c>
      <c r="D18" s="13" t="s">
        <v>383</v>
      </c>
      <c r="E18" s="13" t="s">
        <v>363</v>
      </c>
      <c r="F18" s="13" t="s">
        <v>381</v>
      </c>
      <c r="G18" s="10" t="s">
        <v>384</v>
      </c>
      <c r="H18" s="121" t="s">
        <v>239</v>
      </c>
      <c r="I18" s="5">
        <v>42389</v>
      </c>
      <c r="J18" s="121" t="s">
        <v>382</v>
      </c>
      <c r="K18" s="121"/>
      <c r="L18" s="121"/>
      <c r="M18" s="122"/>
      <c r="N18" s="119"/>
    </row>
    <row r="19" spans="1:14" s="8" customFormat="1" ht="20.100000000000001" customHeight="1">
      <c r="A19" s="13">
        <f t="shared" si="0"/>
        <v>18</v>
      </c>
      <c r="B19" s="13" t="s">
        <v>233</v>
      </c>
      <c r="C19" s="13" t="s">
        <v>368</v>
      </c>
      <c r="D19" s="13" t="s">
        <v>383</v>
      </c>
      <c r="E19" s="13" t="s">
        <v>361</v>
      </c>
      <c r="F19" s="13" t="s">
        <v>381</v>
      </c>
      <c r="G19" s="10" t="s">
        <v>362</v>
      </c>
      <c r="H19" s="121" t="s">
        <v>239</v>
      </c>
      <c r="I19" s="5">
        <v>42383</v>
      </c>
      <c r="J19" s="121" t="s">
        <v>382</v>
      </c>
      <c r="K19" s="121"/>
      <c r="L19" s="121"/>
      <c r="M19" s="122"/>
      <c r="N19" s="119"/>
    </row>
    <row r="20" spans="1:14" s="8" customFormat="1" ht="20.100000000000001" customHeight="1">
      <c r="A20" s="13">
        <f t="shared" si="0"/>
        <v>19</v>
      </c>
      <c r="B20" s="13" t="s">
        <v>233</v>
      </c>
      <c r="C20" s="13" t="s">
        <v>368</v>
      </c>
      <c r="D20" s="13" t="s">
        <v>385</v>
      </c>
      <c r="E20" s="13" t="s">
        <v>386</v>
      </c>
      <c r="F20" s="13" t="s">
        <v>381</v>
      </c>
      <c r="G20" s="10" t="s">
        <v>362</v>
      </c>
      <c r="H20" s="121" t="s">
        <v>239</v>
      </c>
      <c r="I20" s="5">
        <v>42375</v>
      </c>
      <c r="J20" s="121" t="s">
        <v>382</v>
      </c>
      <c r="K20" s="121"/>
      <c r="L20" s="121"/>
      <c r="M20" s="122"/>
      <c r="N20" s="119"/>
    </row>
    <row r="21" spans="1:14" s="8" customFormat="1" ht="20.100000000000001" customHeight="1">
      <c r="A21" s="13">
        <f t="shared" si="0"/>
        <v>20</v>
      </c>
      <c r="B21" s="145" t="s">
        <v>406</v>
      </c>
      <c r="C21" s="13" t="s">
        <v>407</v>
      </c>
      <c r="D21" s="13"/>
      <c r="E21" s="13"/>
      <c r="F21" s="13"/>
      <c r="G21" s="10"/>
      <c r="H21" s="121"/>
      <c r="I21" s="5"/>
      <c r="J21" s="121"/>
      <c r="K21" s="145" t="s">
        <v>425</v>
      </c>
      <c r="L21" s="145" t="s">
        <v>424</v>
      </c>
      <c r="M21" s="122"/>
      <c r="N21" s="119"/>
    </row>
    <row r="22" spans="1:14">
      <c r="A22" s="126"/>
      <c r="B22" s="126"/>
      <c r="C22" s="126"/>
      <c r="D22" s="126"/>
      <c r="E22" s="126"/>
      <c r="F22" s="126"/>
      <c r="G22" s="127"/>
      <c r="H22" s="126"/>
      <c r="I22" s="126"/>
      <c r="J22" s="126"/>
      <c r="K22" s="126"/>
      <c r="L22" s="126"/>
      <c r="M22" s="126"/>
      <c r="N22" s="2"/>
    </row>
    <row r="23" spans="1:14">
      <c r="A23" s="126"/>
      <c r="B23" s="126"/>
      <c r="C23" s="126"/>
      <c r="D23" s="126"/>
      <c r="E23" s="126"/>
      <c r="F23" s="126"/>
      <c r="G23" s="127"/>
      <c r="H23" s="126"/>
      <c r="I23" s="126"/>
      <c r="J23" s="126"/>
      <c r="K23" s="126"/>
      <c r="L23" s="126"/>
      <c r="M23" s="126"/>
      <c r="N23" s="2"/>
    </row>
    <row r="24" spans="1:14">
      <c r="A24" s="126"/>
      <c r="B24" s="126"/>
      <c r="C24" s="126"/>
      <c r="D24" s="126"/>
      <c r="E24" s="126"/>
      <c r="F24" s="126"/>
      <c r="G24" s="127"/>
      <c r="H24" s="126"/>
      <c r="I24" s="126"/>
      <c r="J24" s="126"/>
      <c r="K24" s="126"/>
      <c r="L24" s="126"/>
      <c r="M24" s="126"/>
      <c r="N24" s="2"/>
    </row>
    <row r="25" spans="1:14">
      <c r="A25" s="126"/>
      <c r="B25" s="126"/>
      <c r="C25" s="126"/>
      <c r="D25" s="126"/>
      <c r="E25" s="126"/>
      <c r="F25" s="126"/>
      <c r="G25" s="13"/>
      <c r="H25" s="126"/>
      <c r="I25" s="126"/>
      <c r="J25" s="126"/>
      <c r="K25" s="126"/>
      <c r="L25" s="126"/>
      <c r="M25" s="126"/>
      <c r="N25" s="2"/>
    </row>
    <row r="26" spans="1:14">
      <c r="A26" s="126"/>
      <c r="B26" s="126"/>
      <c r="C26" s="126"/>
      <c r="D26" s="126"/>
      <c r="E26" s="126"/>
      <c r="F26" s="126"/>
      <c r="G26" s="13"/>
      <c r="H26" s="126"/>
      <c r="I26" s="126"/>
      <c r="J26" s="126"/>
      <c r="K26" s="126"/>
      <c r="L26" s="126"/>
      <c r="M26" s="126"/>
      <c r="N26" s="2"/>
    </row>
    <row r="27" spans="1:14">
      <c r="A27" s="126"/>
      <c r="B27" s="126"/>
      <c r="C27" s="126"/>
      <c r="D27" s="126"/>
      <c r="E27" s="126"/>
      <c r="F27" s="126"/>
      <c r="G27" s="13"/>
      <c r="H27" s="126"/>
      <c r="I27" s="126"/>
      <c r="J27" s="126"/>
      <c r="K27" s="126"/>
      <c r="L27" s="126"/>
      <c r="M27" s="126"/>
      <c r="N27" s="2"/>
    </row>
    <row r="28" spans="1:14">
      <c r="A28" s="126"/>
      <c r="B28" s="126"/>
      <c r="C28" s="126"/>
      <c r="D28" s="126"/>
      <c r="E28" s="126"/>
      <c r="F28" s="126"/>
      <c r="G28" s="13"/>
      <c r="H28" s="126"/>
      <c r="I28" s="126"/>
      <c r="J28" s="126"/>
      <c r="K28" s="126"/>
      <c r="L28" s="126"/>
      <c r="M28" s="126"/>
      <c r="N28" s="2"/>
    </row>
    <row r="29" spans="1:14">
      <c r="A29" s="2"/>
      <c r="B29" s="2"/>
      <c r="C29" s="2"/>
      <c r="D29" s="2"/>
      <c r="E29" s="2"/>
      <c r="F29" s="2"/>
      <c r="G29" s="14"/>
      <c r="H29" s="2"/>
      <c r="I29" s="2"/>
      <c r="J29" s="2"/>
      <c r="K29" s="2"/>
      <c r="L29" s="2"/>
      <c r="M29" s="2"/>
      <c r="N29" s="2"/>
    </row>
    <row r="30" spans="1:14">
      <c r="A30" s="2"/>
      <c r="B30" s="2"/>
      <c r="C30" s="2"/>
      <c r="D30" s="2"/>
      <c r="E30" s="2"/>
      <c r="F30" s="2"/>
      <c r="G30" s="14"/>
      <c r="H30" s="2"/>
      <c r="I30" s="2"/>
      <c r="J30" s="2"/>
      <c r="K30" s="2"/>
      <c r="L30" s="2"/>
      <c r="M30" s="2"/>
      <c r="N30" s="2"/>
    </row>
    <row r="31" spans="1:14">
      <c r="A31" s="2"/>
      <c r="B31" s="2"/>
      <c r="C31" s="2"/>
      <c r="D31" s="2"/>
      <c r="E31" s="2"/>
      <c r="F31" s="2"/>
      <c r="G31" s="14"/>
      <c r="H31" s="2"/>
      <c r="I31" s="2"/>
      <c r="J31" s="2"/>
      <c r="K31" s="2"/>
      <c r="L31" s="2"/>
      <c r="M31" s="2"/>
      <c r="N31" s="2"/>
    </row>
    <row r="32" spans="1:14">
      <c r="A32" s="2"/>
      <c r="B32" s="2"/>
      <c r="C32" s="2"/>
      <c r="D32" s="2"/>
      <c r="E32" s="2"/>
      <c r="F32" s="2"/>
      <c r="G32" s="14"/>
      <c r="H32" s="2"/>
      <c r="I32" s="2"/>
      <c r="J32" s="2"/>
      <c r="K32" s="2"/>
      <c r="L32" s="2"/>
      <c r="M32" s="2"/>
      <c r="N32" s="2"/>
    </row>
    <row r="33" spans="1:14">
      <c r="A33" s="2"/>
      <c r="B33" s="2"/>
      <c r="C33" s="2"/>
      <c r="D33" s="2"/>
      <c r="E33" s="2"/>
      <c r="F33" s="2"/>
      <c r="G33" s="14"/>
      <c r="H33" s="2"/>
      <c r="I33" s="2"/>
      <c r="J33" s="2"/>
      <c r="K33" s="2"/>
      <c r="L33" s="2"/>
      <c r="M33" s="2"/>
      <c r="N33" s="2"/>
    </row>
    <row r="34" spans="1:14">
      <c r="A34" s="2"/>
      <c r="B34" s="2"/>
      <c r="C34" s="2"/>
      <c r="D34" s="2"/>
      <c r="E34" s="2"/>
      <c r="F34" s="2"/>
      <c r="G34" s="14"/>
      <c r="H34" s="2"/>
      <c r="I34" s="2"/>
      <c r="J34" s="2"/>
      <c r="K34" s="2"/>
      <c r="L34" s="2"/>
      <c r="M34" s="2"/>
      <c r="N34" s="2"/>
    </row>
    <row r="35" spans="1:14">
      <c r="A35" s="2"/>
      <c r="B35" s="2"/>
      <c r="C35" s="2"/>
      <c r="D35" s="2"/>
      <c r="E35" s="2"/>
      <c r="F35" s="2"/>
      <c r="G35" s="14"/>
      <c r="H35" s="2"/>
      <c r="I35" s="2"/>
      <c r="J35" s="2"/>
      <c r="K35" s="2"/>
      <c r="L35" s="2"/>
      <c r="M35" s="2"/>
      <c r="N35" s="2"/>
    </row>
    <row r="36" spans="1:14">
      <c r="A36" s="2"/>
      <c r="B36" s="2"/>
      <c r="C36" s="2"/>
      <c r="D36" s="2"/>
      <c r="E36" s="2"/>
      <c r="F36" s="2"/>
      <c r="G36" s="14"/>
      <c r="H36" s="2"/>
      <c r="I36" s="2"/>
      <c r="J36" s="2"/>
      <c r="K36" s="2"/>
      <c r="L36" s="2"/>
      <c r="M36" s="2"/>
      <c r="N36" s="2"/>
    </row>
    <row r="37" spans="1:14">
      <c r="A37" s="2"/>
      <c r="B37" s="2"/>
      <c r="C37" s="2"/>
      <c r="D37" s="2"/>
      <c r="E37" s="2"/>
      <c r="F37" s="2"/>
      <c r="G37" s="14"/>
      <c r="H37" s="2"/>
      <c r="I37" s="2"/>
      <c r="J37" s="2"/>
      <c r="K37" s="2"/>
      <c r="L37" s="2"/>
      <c r="M37" s="2"/>
      <c r="N37" s="2"/>
    </row>
    <row r="38" spans="1:14">
      <c r="A38" s="2"/>
      <c r="B38" s="2"/>
      <c r="C38" s="2"/>
      <c r="D38" s="2"/>
      <c r="E38" s="2"/>
      <c r="F38" s="2"/>
      <c r="G38" s="14"/>
      <c r="H38" s="2"/>
      <c r="I38" s="2"/>
      <c r="J38" s="2"/>
      <c r="K38" s="2"/>
      <c r="L38" s="2"/>
      <c r="M38" s="2"/>
      <c r="N38" s="2"/>
    </row>
    <row r="39" spans="1:14">
      <c r="A39" s="2"/>
      <c r="B39" s="2"/>
      <c r="C39" s="2"/>
      <c r="D39" s="2"/>
      <c r="E39" s="2"/>
      <c r="F39" s="2"/>
      <c r="G39" s="14"/>
      <c r="H39" s="2"/>
      <c r="I39" s="2"/>
      <c r="J39" s="2"/>
      <c r="K39" s="2"/>
      <c r="L39" s="2"/>
      <c r="M39" s="2"/>
      <c r="N39" s="2"/>
    </row>
    <row r="40" spans="1:14">
      <c r="A40" s="2"/>
      <c r="B40" s="2"/>
      <c r="C40" s="2"/>
      <c r="D40" s="2"/>
      <c r="E40" s="2"/>
      <c r="F40" s="2"/>
      <c r="G40" s="14"/>
      <c r="H40" s="2"/>
      <c r="I40" s="2"/>
      <c r="J40" s="2"/>
      <c r="K40" s="2"/>
      <c r="L40" s="2"/>
      <c r="M40" s="2"/>
      <c r="N40" s="2"/>
    </row>
    <row r="41" spans="1:14">
      <c r="A41" s="2"/>
      <c r="B41" s="2"/>
      <c r="C41" s="2"/>
      <c r="D41" s="2"/>
      <c r="E41" s="2"/>
      <c r="F41" s="2"/>
      <c r="G41" s="14"/>
      <c r="H41" s="2"/>
      <c r="I41" s="2"/>
      <c r="J41" s="2"/>
      <c r="K41" s="2"/>
      <c r="L41" s="2"/>
      <c r="M41" s="2"/>
      <c r="N41" s="2"/>
    </row>
    <row r="42" spans="1:14">
      <c r="A42" s="2"/>
      <c r="B42" s="2"/>
      <c r="C42" s="2"/>
      <c r="D42" s="2"/>
      <c r="E42" s="2"/>
      <c r="F42" s="2"/>
      <c r="G42" s="14"/>
      <c r="H42" s="2"/>
      <c r="I42" s="2"/>
      <c r="J42" s="2"/>
      <c r="K42" s="2"/>
      <c r="L42" s="2"/>
      <c r="M42" s="2"/>
      <c r="N42" s="2"/>
    </row>
    <row r="43" spans="1:14">
      <c r="A43" s="2"/>
      <c r="B43" s="2"/>
      <c r="C43" s="2"/>
      <c r="D43" s="2"/>
      <c r="E43" s="2"/>
      <c r="F43" s="2"/>
      <c r="G43" s="14"/>
      <c r="H43" s="2"/>
      <c r="I43" s="2"/>
      <c r="J43" s="2"/>
      <c r="K43" s="2"/>
      <c r="L43" s="2"/>
      <c r="M43" s="2"/>
      <c r="N43" s="2"/>
    </row>
    <row r="44" spans="1:14">
      <c r="A44" s="2"/>
      <c r="B44" s="2"/>
      <c r="C44" s="2"/>
      <c r="D44" s="2"/>
      <c r="E44" s="2"/>
      <c r="F44" s="2"/>
      <c r="G44" s="14"/>
      <c r="H44" s="2"/>
      <c r="I44" s="2"/>
      <c r="J44" s="2"/>
      <c r="K44" s="2"/>
      <c r="L44" s="2"/>
      <c r="M44" s="2"/>
      <c r="N44" s="2"/>
    </row>
    <row r="45" spans="1:1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1:14">
      <c r="A46" s="2"/>
      <c r="B46" s="2"/>
      <c r="C46" s="2"/>
      <c r="D46" s="2"/>
      <c r="E46" s="2"/>
      <c r="F46" s="2"/>
      <c r="G46" s="120"/>
      <c r="H46" s="2"/>
      <c r="I46" s="2"/>
      <c r="J46" s="2"/>
      <c r="K46" s="2"/>
      <c r="L46" s="2"/>
      <c r="M46" s="2"/>
      <c r="N46" s="2"/>
    </row>
    <row r="47" spans="1:14">
      <c r="A47" s="2"/>
      <c r="B47" s="2"/>
      <c r="C47" s="2"/>
      <c r="D47" s="2"/>
      <c r="E47" s="2"/>
      <c r="F47" s="2"/>
      <c r="G47" s="120"/>
      <c r="H47" s="2"/>
      <c r="I47" s="2"/>
      <c r="J47" s="2"/>
      <c r="K47" s="2"/>
      <c r="L47" s="2"/>
      <c r="M47" s="2"/>
      <c r="N47" s="2"/>
    </row>
    <row r="48" spans="1:14">
      <c r="A48" s="2"/>
      <c r="B48" s="2"/>
      <c r="C48" s="2"/>
      <c r="D48" s="2"/>
      <c r="E48" s="2"/>
      <c r="F48" s="2"/>
      <c r="G48" s="120"/>
      <c r="H48" s="2"/>
      <c r="I48" s="2"/>
      <c r="J48" s="2"/>
      <c r="K48" s="2"/>
      <c r="L48" s="2"/>
      <c r="M48" s="2"/>
      <c r="N48" s="2"/>
    </row>
    <row r="49" spans="1:14">
      <c r="A49" s="2"/>
      <c r="B49" s="2"/>
      <c r="C49" s="2"/>
      <c r="D49" s="2"/>
      <c r="E49" s="2"/>
      <c r="F49" s="2"/>
      <c r="G49" s="120"/>
      <c r="H49" s="2"/>
      <c r="I49" s="2"/>
      <c r="J49" s="2"/>
      <c r="K49" s="2"/>
      <c r="L49" s="2"/>
      <c r="M49" s="2"/>
      <c r="N49" s="2"/>
    </row>
    <row r="50" spans="1:14">
      <c r="A50" s="2"/>
      <c r="B50" s="2"/>
      <c r="C50" s="2"/>
      <c r="D50" s="2"/>
      <c r="E50" s="2"/>
      <c r="F50" s="2"/>
      <c r="G50" s="120"/>
      <c r="H50" s="2"/>
      <c r="I50" s="2"/>
      <c r="J50" s="2"/>
      <c r="K50" s="2"/>
      <c r="L50" s="2"/>
      <c r="M50" s="2"/>
      <c r="N50" s="2"/>
    </row>
    <row r="51" spans="1:14">
      <c r="A51" s="2"/>
      <c r="B51" s="2"/>
      <c r="C51" s="2"/>
      <c r="D51" s="2"/>
      <c r="E51" s="2"/>
      <c r="F51" s="2"/>
      <c r="G51" s="120"/>
      <c r="H51" s="2"/>
      <c r="I51" s="2"/>
      <c r="J51" s="2"/>
      <c r="K51" s="2"/>
      <c r="L51" s="2"/>
      <c r="M51" s="2"/>
      <c r="N51" s="2"/>
    </row>
    <row r="52" spans="1:14">
      <c r="A52" s="2"/>
      <c r="B52" s="2"/>
      <c r="C52" s="2"/>
      <c r="D52" s="2"/>
      <c r="E52" s="2"/>
      <c r="F52" s="2"/>
      <c r="G52" s="120"/>
      <c r="H52" s="2"/>
      <c r="I52" s="2"/>
      <c r="J52" s="2"/>
      <c r="K52" s="2"/>
      <c r="L52" s="2"/>
      <c r="M52" s="2"/>
      <c r="N52" s="2"/>
    </row>
    <row r="53" spans="1:14">
      <c r="A53" s="2"/>
      <c r="B53" s="2"/>
      <c r="C53" s="2"/>
      <c r="D53" s="2"/>
      <c r="E53" s="2"/>
      <c r="F53" s="2"/>
      <c r="G53" s="120"/>
      <c r="H53" s="2"/>
      <c r="I53" s="2"/>
      <c r="J53" s="2"/>
      <c r="K53" s="2"/>
      <c r="L53" s="2"/>
      <c r="M53" s="2"/>
      <c r="N53" s="2"/>
    </row>
  </sheetData>
  <autoFilter ref="A1:K1"/>
  <sortState ref="A2:J16">
    <sortCondition ref="C2:C16"/>
  </sortState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H2" sqref="H2"/>
    </sheetView>
  </sheetViews>
  <sheetFormatPr defaultRowHeight="16.5"/>
  <cols>
    <col min="1" max="1" width="6.375" customWidth="1"/>
    <col min="3" max="3" width="28.25" customWidth="1"/>
    <col min="4" max="4" width="14.75" customWidth="1"/>
    <col min="5" max="5" width="47.375" style="12" customWidth="1"/>
    <col min="6" max="6" width="16.375" customWidth="1"/>
    <col min="7" max="7" width="20.375" customWidth="1"/>
    <col min="8" max="8" width="19.875" customWidth="1"/>
    <col min="9" max="9" width="19.125" customWidth="1"/>
  </cols>
  <sheetData>
    <row r="1" spans="1:9" ht="34.5" customHeight="1" thickTop="1">
      <c r="A1" s="1" t="s">
        <v>38</v>
      </c>
      <c r="B1" s="1" t="s">
        <v>19</v>
      </c>
      <c r="C1" s="1" t="s">
        <v>18</v>
      </c>
      <c r="D1" s="1" t="s">
        <v>393</v>
      </c>
      <c r="E1" s="1" t="s">
        <v>4</v>
      </c>
      <c r="F1" s="1" t="s">
        <v>396</v>
      </c>
      <c r="G1" s="1" t="s">
        <v>390</v>
      </c>
      <c r="H1" s="103" t="s">
        <v>414</v>
      </c>
      <c r="I1" s="1" t="s">
        <v>400</v>
      </c>
    </row>
    <row r="2" spans="1:9" ht="50.25" customHeight="1">
      <c r="A2" s="13">
        <v>1</v>
      </c>
      <c r="B2" s="13" t="s">
        <v>36</v>
      </c>
      <c r="C2" s="13" t="s">
        <v>114</v>
      </c>
      <c r="D2" s="13" t="s">
        <v>253</v>
      </c>
      <c r="E2" s="6" t="s">
        <v>254</v>
      </c>
      <c r="F2" s="13" t="s">
        <v>15</v>
      </c>
      <c r="G2" s="13" t="s">
        <v>389</v>
      </c>
      <c r="H2" s="145" t="s">
        <v>426</v>
      </c>
      <c r="I2" s="122"/>
    </row>
    <row r="3" spans="1:9" ht="30" customHeight="1">
      <c r="A3" s="13">
        <f>A2+1</f>
        <v>2</v>
      </c>
      <c r="B3" s="13" t="s">
        <v>257</v>
      </c>
      <c r="C3" s="13" t="s">
        <v>394</v>
      </c>
      <c r="D3" s="13" t="s">
        <v>258</v>
      </c>
      <c r="E3" s="6" t="s">
        <v>259</v>
      </c>
      <c r="F3" s="13" t="s">
        <v>266</v>
      </c>
      <c r="G3" s="13" t="s">
        <v>389</v>
      </c>
      <c r="H3" s="121"/>
      <c r="I3" s="122"/>
    </row>
    <row r="4" spans="1:9" ht="30" customHeight="1">
      <c r="A4" s="13">
        <f t="shared" ref="A4:A8" si="0">A3+1</f>
        <v>3</v>
      </c>
      <c r="B4" s="13" t="s">
        <v>36</v>
      </c>
      <c r="C4" s="13" t="s">
        <v>114</v>
      </c>
      <c r="D4" s="13" t="s">
        <v>264</v>
      </c>
      <c r="E4" s="7" t="s">
        <v>149</v>
      </c>
      <c r="F4" s="128" t="s">
        <v>267</v>
      </c>
      <c r="G4" s="13" t="s">
        <v>389</v>
      </c>
      <c r="H4" s="121"/>
      <c r="I4" s="122"/>
    </row>
    <row r="5" spans="1:9" ht="40.5">
      <c r="A5" s="13">
        <f t="shared" si="0"/>
        <v>4</v>
      </c>
      <c r="B5" s="13" t="s">
        <v>263</v>
      </c>
      <c r="C5" s="13" t="s">
        <v>150</v>
      </c>
      <c r="D5" s="13" t="s">
        <v>265</v>
      </c>
      <c r="E5" s="7" t="s">
        <v>151</v>
      </c>
      <c r="F5" s="128">
        <v>2016.08</v>
      </c>
      <c r="G5" s="13" t="s">
        <v>389</v>
      </c>
      <c r="H5" s="121"/>
      <c r="I5" s="122"/>
    </row>
    <row r="6" spans="1:9" ht="30" customHeight="1">
      <c r="A6" s="13">
        <f t="shared" si="0"/>
        <v>5</v>
      </c>
      <c r="B6" s="13" t="s">
        <v>182</v>
      </c>
      <c r="C6" s="13" t="s">
        <v>114</v>
      </c>
      <c r="D6" s="13" t="s">
        <v>183</v>
      </c>
      <c r="E6" s="6" t="s">
        <v>184</v>
      </c>
      <c r="F6" s="13" t="s">
        <v>266</v>
      </c>
      <c r="G6" s="13" t="s">
        <v>403</v>
      </c>
      <c r="H6" s="121"/>
      <c r="I6" s="122"/>
    </row>
    <row r="7" spans="1:9" ht="30" customHeight="1">
      <c r="A7" s="13">
        <f t="shared" si="0"/>
        <v>6</v>
      </c>
      <c r="B7" s="13" t="s">
        <v>36</v>
      </c>
      <c r="C7" s="13" t="s">
        <v>114</v>
      </c>
      <c r="D7" s="13" t="s">
        <v>87</v>
      </c>
      <c r="E7" s="6" t="s">
        <v>115</v>
      </c>
      <c r="F7" s="13" t="s">
        <v>266</v>
      </c>
      <c r="G7" s="13" t="s">
        <v>148</v>
      </c>
      <c r="H7" s="121"/>
      <c r="I7" s="122"/>
    </row>
    <row r="8" spans="1:9" ht="30" customHeight="1">
      <c r="A8" s="13">
        <f t="shared" si="0"/>
        <v>7</v>
      </c>
      <c r="B8" s="13" t="s">
        <v>123</v>
      </c>
      <c r="C8" s="13" t="s">
        <v>127</v>
      </c>
      <c r="D8" s="13" t="s">
        <v>405</v>
      </c>
      <c r="E8" s="6" t="s">
        <v>128</v>
      </c>
      <c r="F8" s="13" t="s">
        <v>129</v>
      </c>
      <c r="G8" s="13" t="s">
        <v>148</v>
      </c>
      <c r="H8" s="121"/>
      <c r="I8" s="124"/>
    </row>
    <row r="9" spans="1:9" ht="30" customHeight="1">
      <c r="A9" s="13">
        <v>8</v>
      </c>
      <c r="B9" s="13" t="s">
        <v>391</v>
      </c>
      <c r="C9" s="13" t="s">
        <v>395</v>
      </c>
      <c r="D9" s="5" t="s">
        <v>388</v>
      </c>
      <c r="E9" s="5" t="s">
        <v>387</v>
      </c>
      <c r="F9" s="13" t="s">
        <v>392</v>
      </c>
      <c r="G9" s="13" t="s">
        <v>389</v>
      </c>
      <c r="H9" s="121"/>
      <c r="I9" s="124"/>
    </row>
  </sheetData>
  <autoFilter ref="A1:H1"/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" sqref="J2"/>
    </sheetView>
  </sheetViews>
  <sheetFormatPr defaultRowHeight="16.5"/>
  <cols>
    <col min="2" max="2" width="17.375" customWidth="1"/>
    <col min="3" max="3" width="21.125" customWidth="1"/>
    <col min="4" max="4" width="19.125" customWidth="1"/>
    <col min="5" max="5" width="18.375" customWidth="1"/>
    <col min="6" max="6" width="16.75" customWidth="1"/>
    <col min="7" max="7" width="48.25" style="102" customWidth="1"/>
    <col min="8" max="8" width="25.5" customWidth="1"/>
    <col min="9" max="9" width="16.625" customWidth="1"/>
    <col min="10" max="10" width="21.375" customWidth="1"/>
    <col min="11" max="11" width="19.125" customWidth="1"/>
  </cols>
  <sheetData>
    <row r="1" spans="1:11" ht="27.75" thickTop="1">
      <c r="A1" s="1" t="s">
        <v>34</v>
      </c>
      <c r="B1" s="1" t="s">
        <v>397</v>
      </c>
      <c r="C1" s="1" t="s">
        <v>20</v>
      </c>
      <c r="D1" s="1" t="s">
        <v>21</v>
      </c>
      <c r="E1" s="1" t="s">
        <v>22</v>
      </c>
      <c r="F1" s="1" t="s">
        <v>393</v>
      </c>
      <c r="G1" s="1" t="s">
        <v>4</v>
      </c>
      <c r="H1" s="1" t="s">
        <v>24</v>
      </c>
      <c r="I1" s="1" t="s">
        <v>390</v>
      </c>
      <c r="J1" s="103" t="s">
        <v>414</v>
      </c>
      <c r="K1" s="1" t="s">
        <v>400</v>
      </c>
    </row>
    <row r="2" spans="1:11" s="141" customFormat="1" ht="20.100000000000001" customHeight="1">
      <c r="A2" s="14">
        <v>1</v>
      </c>
      <c r="B2" s="13" t="s">
        <v>42</v>
      </c>
      <c r="C2" s="13"/>
      <c r="D2" s="13" t="s">
        <v>158</v>
      </c>
      <c r="E2" s="13" t="s">
        <v>13</v>
      </c>
      <c r="F2" s="13" t="s">
        <v>159</v>
      </c>
      <c r="G2" s="13" t="s">
        <v>160</v>
      </c>
      <c r="H2" s="13" t="s">
        <v>161</v>
      </c>
      <c r="I2" s="13" t="s">
        <v>389</v>
      </c>
      <c r="J2" s="145" t="s">
        <v>426</v>
      </c>
      <c r="K2" s="122"/>
    </row>
    <row r="3" spans="1:11" s="141" customFormat="1" ht="27">
      <c r="A3" s="14">
        <f>A2+1</f>
        <v>2</v>
      </c>
      <c r="B3" s="13" t="s">
        <v>190</v>
      </c>
      <c r="C3" s="13"/>
      <c r="D3" s="13" t="s">
        <v>191</v>
      </c>
      <c r="E3" s="13" t="s">
        <v>192</v>
      </c>
      <c r="F3" s="13" t="s">
        <v>193</v>
      </c>
      <c r="G3" s="13" t="s">
        <v>194</v>
      </c>
      <c r="H3" s="13" t="s">
        <v>195</v>
      </c>
      <c r="I3" s="13" t="s">
        <v>403</v>
      </c>
      <c r="J3" s="121"/>
      <c r="K3" s="122"/>
    </row>
    <row r="4" spans="1:11" s="141" customFormat="1" ht="29.25" customHeight="1">
      <c r="A4" s="14">
        <f t="shared" ref="A4:A8" si="0">A3+1</f>
        <v>3</v>
      </c>
      <c r="B4" s="13" t="s">
        <v>42</v>
      </c>
      <c r="C4" s="13" t="s">
        <v>72</v>
      </c>
      <c r="D4" s="13" t="s">
        <v>84</v>
      </c>
      <c r="E4" s="13" t="s">
        <v>13</v>
      </c>
      <c r="F4" s="13" t="s">
        <v>90</v>
      </c>
      <c r="G4" s="129" t="s">
        <v>112</v>
      </c>
      <c r="H4" s="13" t="s">
        <v>73</v>
      </c>
      <c r="I4" s="13" t="s">
        <v>125</v>
      </c>
      <c r="J4" s="121"/>
      <c r="K4" s="122"/>
    </row>
    <row r="5" spans="1:11" s="141" customFormat="1" ht="20.100000000000001" customHeight="1">
      <c r="A5" s="14">
        <f t="shared" si="0"/>
        <v>4</v>
      </c>
      <c r="B5" s="13" t="s">
        <v>42</v>
      </c>
      <c r="C5" s="13"/>
      <c r="D5" s="13" t="s">
        <v>80</v>
      </c>
      <c r="E5" s="13" t="s">
        <v>81</v>
      </c>
      <c r="F5" s="13" t="s">
        <v>91</v>
      </c>
      <c r="G5" s="13" t="s">
        <v>82</v>
      </c>
      <c r="H5" s="13" t="s">
        <v>83</v>
      </c>
      <c r="I5" s="13" t="s">
        <v>125</v>
      </c>
      <c r="J5" s="121"/>
      <c r="K5" s="122"/>
    </row>
    <row r="6" spans="1:11" s="141" customFormat="1" ht="38.25" customHeight="1">
      <c r="A6" s="14">
        <f>A5+1</f>
        <v>5</v>
      </c>
      <c r="B6" s="13" t="s">
        <v>42</v>
      </c>
      <c r="C6" s="13" t="s">
        <v>352</v>
      </c>
      <c r="D6" s="13" t="s">
        <v>354</v>
      </c>
      <c r="E6" s="13" t="s">
        <v>12</v>
      </c>
      <c r="F6" s="13" t="s">
        <v>356</v>
      </c>
      <c r="G6" s="13" t="s">
        <v>353</v>
      </c>
      <c r="H6" s="13" t="s">
        <v>355</v>
      </c>
      <c r="I6" s="13" t="s">
        <v>399</v>
      </c>
      <c r="J6" s="121"/>
      <c r="K6" s="122"/>
    </row>
    <row r="7" spans="1:11" s="141" customFormat="1" ht="36" customHeight="1">
      <c r="A7" s="14">
        <f t="shared" si="0"/>
        <v>6</v>
      </c>
      <c r="B7" s="13" t="s">
        <v>85</v>
      </c>
      <c r="C7" s="13"/>
      <c r="D7" s="13" t="s">
        <v>153</v>
      </c>
      <c r="E7" s="13" t="s">
        <v>12</v>
      </c>
      <c r="F7" s="13" t="s">
        <v>398</v>
      </c>
      <c r="G7" s="13" t="s">
        <v>156</v>
      </c>
      <c r="H7" s="13" t="s">
        <v>89</v>
      </c>
      <c r="I7" s="13" t="s">
        <v>389</v>
      </c>
      <c r="J7" s="121"/>
      <c r="K7" s="122"/>
    </row>
    <row r="8" spans="1:11" s="141" customFormat="1" ht="27.75" customHeight="1">
      <c r="A8" s="14">
        <f t="shared" si="0"/>
        <v>7</v>
      </c>
      <c r="B8" s="13" t="s">
        <v>85</v>
      </c>
      <c r="C8" s="13"/>
      <c r="D8" s="13" t="s">
        <v>86</v>
      </c>
      <c r="E8" s="13" t="s">
        <v>12</v>
      </c>
      <c r="F8" s="13" t="s">
        <v>87</v>
      </c>
      <c r="G8" s="13" t="s">
        <v>88</v>
      </c>
      <c r="H8" s="13" t="s">
        <v>89</v>
      </c>
      <c r="I8" s="13" t="s">
        <v>125</v>
      </c>
      <c r="J8" s="121"/>
      <c r="K8" s="124"/>
    </row>
  </sheetData>
  <autoFilter ref="A1:I8"/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opLeftCell="B1" workbookViewId="0">
      <selection activeCell="I23" sqref="I23"/>
    </sheetView>
  </sheetViews>
  <sheetFormatPr defaultRowHeight="16.5"/>
  <cols>
    <col min="2" max="2" width="17.375" customWidth="1"/>
    <col min="3" max="3" width="21.125" customWidth="1"/>
    <col min="4" max="4" width="19.125" customWidth="1"/>
    <col min="5" max="5" width="18.375" customWidth="1"/>
    <col min="6" max="6" width="16.75" customWidth="1"/>
    <col min="7" max="7" width="48.25" style="102" customWidth="1"/>
    <col min="8" max="8" width="25.5" customWidth="1"/>
    <col min="9" max="9" width="26" customWidth="1"/>
    <col min="10" max="10" width="13.75" customWidth="1"/>
    <col min="11" max="11" width="19.125" customWidth="1"/>
  </cols>
  <sheetData>
    <row r="1" spans="1:11" ht="41.25" thickTop="1">
      <c r="A1" s="1" t="s">
        <v>37</v>
      </c>
      <c r="B1" s="1" t="s">
        <v>41</v>
      </c>
      <c r="C1" s="1" t="s">
        <v>20</v>
      </c>
      <c r="D1" s="1" t="s">
        <v>21</v>
      </c>
      <c r="E1" s="1" t="s">
        <v>22</v>
      </c>
      <c r="F1" s="1" t="s">
        <v>23</v>
      </c>
      <c r="G1" s="1" t="s">
        <v>4</v>
      </c>
      <c r="H1" s="1" t="s">
        <v>24</v>
      </c>
      <c r="I1" s="1" t="s">
        <v>390</v>
      </c>
      <c r="J1" s="103" t="s">
        <v>414</v>
      </c>
      <c r="K1" s="1" t="s">
        <v>400</v>
      </c>
    </row>
    <row r="2" spans="1:11" s="141" customFormat="1" ht="36" customHeight="1">
      <c r="A2" s="14" t="e">
        <f>#REF!+1</f>
        <v>#REF!</v>
      </c>
      <c r="B2" s="13" t="s">
        <v>152</v>
      </c>
      <c r="C2" s="13"/>
      <c r="D2" s="13" t="s">
        <v>153</v>
      </c>
      <c r="E2" s="13" t="s">
        <v>154</v>
      </c>
      <c r="F2" s="13" t="s">
        <v>155</v>
      </c>
      <c r="G2" s="13" t="s">
        <v>156</v>
      </c>
      <c r="H2" s="13" t="s">
        <v>157</v>
      </c>
      <c r="I2" s="13" t="s">
        <v>389</v>
      </c>
      <c r="J2" s="145" t="s">
        <v>426</v>
      </c>
      <c r="K2" s="122"/>
    </row>
    <row r="3" spans="1:11" s="141" customFormat="1" ht="27.75" customHeight="1">
      <c r="A3" s="14" t="e">
        <f t="shared" ref="A3:A8" si="0">A2+1</f>
        <v>#REF!</v>
      </c>
      <c r="B3" s="13" t="s">
        <v>85</v>
      </c>
      <c r="C3" s="13"/>
      <c r="D3" s="13" t="s">
        <v>86</v>
      </c>
      <c r="E3" s="13" t="s">
        <v>262</v>
      </c>
      <c r="F3" s="13" t="s">
        <v>87</v>
      </c>
      <c r="G3" s="13" t="s">
        <v>88</v>
      </c>
      <c r="H3" s="13" t="s">
        <v>89</v>
      </c>
      <c r="I3" s="13" t="s">
        <v>148</v>
      </c>
      <c r="J3" s="121"/>
      <c r="K3" s="122"/>
    </row>
    <row r="4" spans="1:11" s="141" customFormat="1" ht="20.100000000000001" customHeight="1">
      <c r="A4" s="14" t="e">
        <f t="shared" si="0"/>
        <v>#REF!</v>
      </c>
      <c r="B4" s="13" t="s">
        <v>40</v>
      </c>
      <c r="C4" s="13" t="s">
        <v>163</v>
      </c>
      <c r="D4" s="13"/>
      <c r="E4" s="13"/>
      <c r="F4" s="13" t="s">
        <v>162</v>
      </c>
      <c r="G4" s="13" t="s">
        <v>164</v>
      </c>
      <c r="H4" s="13">
        <v>2016.07</v>
      </c>
      <c r="I4" s="13" t="s">
        <v>389</v>
      </c>
      <c r="J4" s="121"/>
      <c r="K4" s="122"/>
    </row>
    <row r="5" spans="1:11" s="141" customFormat="1" ht="27.75" customHeight="1">
      <c r="A5" s="14" t="e">
        <f t="shared" si="0"/>
        <v>#REF!</v>
      </c>
      <c r="B5" s="13" t="s">
        <v>275</v>
      </c>
      <c r="C5" s="13" t="s">
        <v>276</v>
      </c>
      <c r="D5" s="13"/>
      <c r="E5" s="13"/>
      <c r="F5" s="13" t="s">
        <v>273</v>
      </c>
      <c r="G5" s="13" t="s">
        <v>277</v>
      </c>
      <c r="H5" s="13" t="s">
        <v>274</v>
      </c>
      <c r="I5" s="13" t="s">
        <v>389</v>
      </c>
      <c r="J5" s="121"/>
      <c r="K5" s="122"/>
    </row>
    <row r="6" spans="1:11" s="141" customFormat="1" ht="40.5" customHeight="1">
      <c r="A6" s="14" t="e">
        <f t="shared" si="0"/>
        <v>#REF!</v>
      </c>
      <c r="B6" s="13" t="s">
        <v>185</v>
      </c>
      <c r="C6" s="13" t="s">
        <v>186</v>
      </c>
      <c r="D6" s="13"/>
      <c r="E6" s="13"/>
      <c r="F6" s="13" t="s">
        <v>187</v>
      </c>
      <c r="G6" s="13" t="s">
        <v>188</v>
      </c>
      <c r="H6" s="13" t="s">
        <v>189</v>
      </c>
      <c r="I6" s="13" t="s">
        <v>403</v>
      </c>
      <c r="J6" s="121"/>
      <c r="K6" s="122"/>
    </row>
    <row r="7" spans="1:11" s="141" customFormat="1" ht="20.100000000000001" customHeight="1">
      <c r="A7" s="14" t="e">
        <f t="shared" si="0"/>
        <v>#REF!</v>
      </c>
      <c r="B7" s="13" t="s">
        <v>40</v>
      </c>
      <c r="C7" s="13" t="s">
        <v>196</v>
      </c>
      <c r="D7" s="13"/>
      <c r="E7" s="13"/>
      <c r="F7" s="13" t="s">
        <v>197</v>
      </c>
      <c r="G7" s="13" t="s">
        <v>198</v>
      </c>
      <c r="H7" s="13" t="s">
        <v>199</v>
      </c>
      <c r="I7" s="13" t="s">
        <v>403</v>
      </c>
      <c r="J7" s="121"/>
      <c r="K7" s="122"/>
    </row>
    <row r="8" spans="1:11" s="141" customFormat="1" ht="30.75" customHeight="1">
      <c r="A8" s="14" t="e">
        <f t="shared" si="0"/>
        <v>#REF!</v>
      </c>
      <c r="B8" s="13" t="s">
        <v>200</v>
      </c>
      <c r="C8" s="13" t="s">
        <v>201</v>
      </c>
      <c r="D8" s="13"/>
      <c r="E8" s="13"/>
      <c r="F8" s="13" t="s">
        <v>261</v>
      </c>
      <c r="G8" s="13" t="s">
        <v>202</v>
      </c>
      <c r="H8" s="13" t="s">
        <v>203</v>
      </c>
      <c r="I8" s="13" t="s">
        <v>403</v>
      </c>
      <c r="J8" s="121"/>
      <c r="K8" s="124"/>
    </row>
    <row r="9" spans="1:11" s="141" customFormat="1" ht="20.100000000000001" customHeight="1">
      <c r="A9" s="14">
        <v>1</v>
      </c>
      <c r="B9" s="13" t="s">
        <v>85</v>
      </c>
      <c r="C9" s="13" t="s">
        <v>369</v>
      </c>
      <c r="D9" s="13" t="s">
        <v>370</v>
      </c>
      <c r="E9" s="13" t="s">
        <v>12</v>
      </c>
      <c r="F9" s="13" t="s">
        <v>373</v>
      </c>
      <c r="G9" s="13" t="s">
        <v>371</v>
      </c>
      <c r="H9" s="13" t="s">
        <v>372</v>
      </c>
      <c r="I9" s="13" t="s">
        <v>389</v>
      </c>
      <c r="J9" s="13"/>
      <c r="K9" s="124"/>
    </row>
    <row r="10" spans="1:11" s="141" customFormat="1" ht="20.100000000000001" customHeight="1">
      <c r="A10" s="14">
        <v>2</v>
      </c>
      <c r="B10" s="13" t="s">
        <v>85</v>
      </c>
      <c r="C10" s="13" t="s">
        <v>369</v>
      </c>
      <c r="D10" s="13" t="s">
        <v>370</v>
      </c>
      <c r="E10" s="13" t="s">
        <v>12</v>
      </c>
      <c r="F10" s="13" t="s">
        <v>258</v>
      </c>
      <c r="G10" s="13" t="s">
        <v>379</v>
      </c>
      <c r="H10" s="13" t="s">
        <v>372</v>
      </c>
      <c r="I10" s="13" t="s">
        <v>389</v>
      </c>
      <c r="J10" s="126"/>
      <c r="K10" s="126"/>
    </row>
    <row r="11" spans="1:11" s="142" customFormat="1" ht="27">
      <c r="A11" s="14" t="e">
        <f>A8+1</f>
        <v>#REF!</v>
      </c>
      <c r="B11" s="130" t="s">
        <v>152</v>
      </c>
      <c r="C11" s="131"/>
      <c r="D11" s="130" t="s">
        <v>364</v>
      </c>
      <c r="E11" s="130" t="s">
        <v>12</v>
      </c>
      <c r="F11" s="130" t="s">
        <v>365</v>
      </c>
      <c r="G11" s="130" t="s">
        <v>366</v>
      </c>
      <c r="H11" s="130" t="s">
        <v>367</v>
      </c>
      <c r="I11" s="130" t="s">
        <v>125</v>
      </c>
      <c r="J11" s="126"/>
      <c r="K11" s="126"/>
    </row>
  </sheetData>
  <autoFilter ref="A1:I8"/>
  <sortState ref="A2:I13">
    <sortCondition descending="1" ref="B2:B13"/>
  </sortState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L11" sqref="L11"/>
    </sheetView>
  </sheetViews>
  <sheetFormatPr defaultRowHeight="16.5"/>
  <cols>
    <col min="3" max="3" width="13" customWidth="1"/>
    <col min="4" max="4" width="15" customWidth="1"/>
    <col min="5" max="5" width="16.5" customWidth="1"/>
    <col min="6" max="6" width="14.375" customWidth="1"/>
    <col min="7" max="7" width="37.875" customWidth="1"/>
    <col min="8" max="8" width="15.125" customWidth="1"/>
    <col min="9" max="9" width="19.25" customWidth="1"/>
    <col min="10" max="11" width="21.125" customWidth="1"/>
    <col min="12" max="12" width="24.375" customWidth="1"/>
    <col min="13" max="13" width="19.125" customWidth="1"/>
  </cols>
  <sheetData>
    <row r="1" spans="1:13" ht="27.75" thickTop="1">
      <c r="A1" s="1" t="s">
        <v>43</v>
      </c>
      <c r="B1" s="1" t="s">
        <v>29</v>
      </c>
      <c r="C1" s="1" t="s">
        <v>30</v>
      </c>
      <c r="D1" s="1" t="s">
        <v>31</v>
      </c>
      <c r="E1" s="1" t="s">
        <v>32</v>
      </c>
      <c r="F1" s="1" t="s">
        <v>25</v>
      </c>
      <c r="G1" s="1" t="s">
        <v>5</v>
      </c>
      <c r="H1" s="1" t="s">
        <v>71</v>
      </c>
      <c r="I1" s="1" t="s">
        <v>70</v>
      </c>
      <c r="J1" s="1" t="s">
        <v>26</v>
      </c>
      <c r="K1" s="1" t="s">
        <v>390</v>
      </c>
      <c r="L1" s="103" t="s">
        <v>415</v>
      </c>
      <c r="M1" s="1" t="s">
        <v>400</v>
      </c>
    </row>
    <row r="2" spans="1:13" s="119" customFormat="1" ht="27">
      <c r="A2" s="13">
        <v>1</v>
      </c>
      <c r="B2" s="13" t="s">
        <v>204</v>
      </c>
      <c r="C2" s="13" t="s">
        <v>206</v>
      </c>
      <c r="D2" s="13" t="s">
        <v>208</v>
      </c>
      <c r="E2" s="13" t="s">
        <v>210</v>
      </c>
      <c r="F2" s="13" t="s">
        <v>211</v>
      </c>
      <c r="G2" s="13" t="s">
        <v>212</v>
      </c>
      <c r="H2" s="13" t="s">
        <v>213</v>
      </c>
      <c r="I2" s="132">
        <v>42524</v>
      </c>
      <c r="J2" s="13" t="s">
        <v>214</v>
      </c>
      <c r="K2" s="13" t="s">
        <v>403</v>
      </c>
      <c r="L2" s="145" t="s">
        <v>411</v>
      </c>
      <c r="M2" s="122"/>
    </row>
    <row r="3" spans="1:13" s="119" customFormat="1" ht="27">
      <c r="A3" s="13">
        <f>A2+1</f>
        <v>2</v>
      </c>
      <c r="B3" s="13" t="s">
        <v>204</v>
      </c>
      <c r="C3" s="13" t="s">
        <v>215</v>
      </c>
      <c r="D3" s="13" t="s">
        <v>216</v>
      </c>
      <c r="E3" s="13" t="s">
        <v>217</v>
      </c>
      <c r="F3" s="13" t="s">
        <v>218</v>
      </c>
      <c r="G3" s="13" t="s">
        <v>219</v>
      </c>
      <c r="H3" s="13" t="s">
        <v>136</v>
      </c>
      <c r="I3" s="132">
        <v>42524</v>
      </c>
      <c r="J3" s="13" t="s">
        <v>220</v>
      </c>
      <c r="K3" s="13" t="s">
        <v>403</v>
      </c>
      <c r="L3" s="121"/>
      <c r="M3" s="122"/>
    </row>
    <row r="4" spans="1:13" s="119" customFormat="1" ht="27">
      <c r="A4" s="13">
        <f t="shared" ref="A4:A7" si="0">A3+1</f>
        <v>3</v>
      </c>
      <c r="B4" s="13" t="s">
        <v>39</v>
      </c>
      <c r="C4" s="13" t="s">
        <v>205</v>
      </c>
      <c r="D4" s="13" t="s">
        <v>207</v>
      </c>
      <c r="E4" s="13" t="s">
        <v>209</v>
      </c>
      <c r="F4" s="13" t="s">
        <v>221</v>
      </c>
      <c r="G4" s="13" t="s">
        <v>222</v>
      </c>
      <c r="H4" s="13" t="s">
        <v>223</v>
      </c>
      <c r="I4" s="132">
        <v>42524</v>
      </c>
      <c r="J4" s="13" t="s">
        <v>224</v>
      </c>
      <c r="K4" s="13" t="s">
        <v>403</v>
      </c>
      <c r="L4" s="121"/>
      <c r="M4" s="122"/>
    </row>
    <row r="5" spans="1:13" s="119" customFormat="1" ht="27">
      <c r="A5" s="13">
        <f t="shared" si="0"/>
        <v>4</v>
      </c>
      <c r="B5" s="13" t="s">
        <v>130</v>
      </c>
      <c r="C5" s="13" t="s">
        <v>132</v>
      </c>
      <c r="D5" s="13" t="s">
        <v>133</v>
      </c>
      <c r="E5" s="13" t="s">
        <v>134</v>
      </c>
      <c r="F5" s="13" t="s">
        <v>124</v>
      </c>
      <c r="G5" s="13" t="s">
        <v>135</v>
      </c>
      <c r="H5" s="13" t="s">
        <v>137</v>
      </c>
      <c r="I5" s="132">
        <v>42424</v>
      </c>
      <c r="J5" s="13" t="s">
        <v>138</v>
      </c>
      <c r="K5" s="13" t="s">
        <v>126</v>
      </c>
      <c r="L5" s="121"/>
      <c r="M5" s="122"/>
    </row>
    <row r="6" spans="1:13" s="119" customFormat="1" ht="27">
      <c r="A6" s="13">
        <f t="shared" si="0"/>
        <v>5</v>
      </c>
      <c r="B6" s="13" t="s">
        <v>39</v>
      </c>
      <c r="C6" s="13" t="s">
        <v>131</v>
      </c>
      <c r="D6" s="13" t="s">
        <v>139</v>
      </c>
      <c r="E6" s="13" t="s">
        <v>140</v>
      </c>
      <c r="F6" s="13" t="s">
        <v>141</v>
      </c>
      <c r="G6" s="13" t="s">
        <v>142</v>
      </c>
      <c r="H6" s="13" t="s">
        <v>136</v>
      </c>
      <c r="I6" s="132">
        <v>42523</v>
      </c>
      <c r="J6" s="13" t="s">
        <v>143</v>
      </c>
      <c r="K6" s="13" t="s">
        <v>125</v>
      </c>
      <c r="L6" s="121"/>
      <c r="M6" s="122"/>
    </row>
    <row r="7" spans="1:13" s="119" customFormat="1" ht="27">
      <c r="A7" s="13">
        <f t="shared" si="0"/>
        <v>6</v>
      </c>
      <c r="B7" s="13" t="s">
        <v>39</v>
      </c>
      <c r="C7" s="13" t="s">
        <v>131</v>
      </c>
      <c r="D7" s="13" t="s">
        <v>139</v>
      </c>
      <c r="E7" s="13" t="s">
        <v>144</v>
      </c>
      <c r="F7" s="13" t="s">
        <v>145</v>
      </c>
      <c r="G7" s="13" t="s">
        <v>146</v>
      </c>
      <c r="H7" s="13" t="s">
        <v>136</v>
      </c>
      <c r="I7" s="132">
        <v>42664</v>
      </c>
      <c r="J7" s="13" t="s">
        <v>147</v>
      </c>
      <c r="K7" s="13" t="s">
        <v>125</v>
      </c>
      <c r="L7" s="121"/>
      <c r="M7" s="122"/>
    </row>
  </sheetData>
  <autoFilter ref="A1:K7"/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G6" sqref="G6"/>
    </sheetView>
  </sheetViews>
  <sheetFormatPr defaultRowHeight="16.5"/>
  <cols>
    <col min="1" max="1" width="8.75" customWidth="1"/>
    <col min="2" max="2" width="31.625" customWidth="1"/>
    <col min="3" max="3" width="17.75" customWidth="1"/>
    <col min="4" max="4" width="12.75" customWidth="1"/>
    <col min="5" max="5" width="22.125" customWidth="1"/>
    <col min="6" max="6" width="20.375" customWidth="1"/>
    <col min="7" max="7" width="25.75" customWidth="1"/>
    <col min="8" max="8" width="19.125" customWidth="1"/>
  </cols>
  <sheetData>
    <row r="1" spans="1:8" ht="27.75" thickTop="1">
      <c r="A1" s="1" t="s">
        <v>34</v>
      </c>
      <c r="B1" s="1" t="s">
        <v>6</v>
      </c>
      <c r="C1" s="1" t="s">
        <v>7</v>
      </c>
      <c r="D1" s="1" t="s">
        <v>27</v>
      </c>
      <c r="E1" s="1" t="s">
        <v>28</v>
      </c>
      <c r="F1" s="1" t="s">
        <v>390</v>
      </c>
      <c r="G1" s="103" t="s">
        <v>416</v>
      </c>
      <c r="H1" s="1" t="s">
        <v>400</v>
      </c>
    </row>
    <row r="2" spans="1:8" s="2" customFormat="1" ht="27">
      <c r="A2" s="134">
        <v>1</v>
      </c>
      <c r="B2" s="7" t="s">
        <v>255</v>
      </c>
      <c r="C2" s="135">
        <v>20</v>
      </c>
      <c r="D2" s="135" t="s">
        <v>256</v>
      </c>
      <c r="E2" s="135" t="s">
        <v>44</v>
      </c>
      <c r="F2" s="136" t="s">
        <v>389</v>
      </c>
      <c r="G2" s="145" t="s">
        <v>412</v>
      </c>
      <c r="H2" s="122"/>
    </row>
    <row r="3" spans="1:8" s="2" customFormat="1">
      <c r="A3" s="137">
        <v>2</v>
      </c>
      <c r="B3" s="137"/>
      <c r="C3" s="137"/>
      <c r="D3" s="137"/>
      <c r="E3" s="137"/>
      <c r="F3" s="133"/>
      <c r="G3" s="121"/>
      <c r="H3" s="122"/>
    </row>
  </sheetData>
  <autoFilter ref="B1:F1"/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G20" sqref="G20"/>
    </sheetView>
  </sheetViews>
  <sheetFormatPr defaultRowHeight="16.5"/>
  <cols>
    <col min="1" max="1" width="11.25" customWidth="1"/>
    <col min="2" max="2" width="18.75" customWidth="1"/>
    <col min="3" max="3" width="31.625" customWidth="1"/>
    <col min="4" max="5" width="21.125" customWidth="1"/>
    <col min="6" max="6" width="20.375" customWidth="1"/>
    <col min="7" max="7" width="21.375" customWidth="1"/>
    <col min="8" max="8" width="13.875" customWidth="1"/>
  </cols>
  <sheetData>
    <row r="1" spans="1:8" ht="27.75" thickTop="1">
      <c r="A1" s="1" t="s">
        <v>37</v>
      </c>
      <c r="B1" s="1" t="s">
        <v>45</v>
      </c>
      <c r="C1" s="1" t="s">
        <v>33</v>
      </c>
      <c r="D1" s="1" t="s">
        <v>374</v>
      </c>
      <c r="E1" s="1" t="s">
        <v>358</v>
      </c>
      <c r="F1" s="1" t="s">
        <v>402</v>
      </c>
      <c r="G1" s="103" t="s">
        <v>417</v>
      </c>
      <c r="H1" s="1" t="s">
        <v>408</v>
      </c>
    </row>
    <row r="2" spans="1:8" s="2" customFormat="1">
      <c r="A2" s="137"/>
      <c r="B2" s="138" t="s">
        <v>16</v>
      </c>
      <c r="C2" s="138" t="s">
        <v>47</v>
      </c>
      <c r="D2" s="138" t="s">
        <v>46</v>
      </c>
      <c r="E2" s="138"/>
      <c r="F2" s="139" t="s">
        <v>389</v>
      </c>
      <c r="G2" s="145" t="s">
        <v>413</v>
      </c>
      <c r="H2" s="126"/>
    </row>
    <row r="3" spans="1:8" s="2" customFormat="1">
      <c r="A3" s="137"/>
      <c r="B3" s="137"/>
      <c r="C3" s="137"/>
      <c r="D3" s="137"/>
      <c r="E3" s="137"/>
      <c r="F3" s="139"/>
      <c r="G3" s="121"/>
      <c r="H3" s="126"/>
    </row>
    <row r="4" spans="1:8">
      <c r="A4" s="126"/>
      <c r="B4" s="126"/>
      <c r="C4" s="126"/>
      <c r="D4" s="126"/>
      <c r="E4" s="126"/>
      <c r="F4" s="126"/>
      <c r="G4" s="126"/>
      <c r="H4" s="126"/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E29" sqref="E29"/>
    </sheetView>
  </sheetViews>
  <sheetFormatPr defaultRowHeight="16.5"/>
  <cols>
    <col min="1" max="1" width="11" customWidth="1"/>
    <col min="2" max="2" width="11.5" customWidth="1"/>
    <col min="3" max="3" width="31.625" customWidth="1"/>
    <col min="4" max="4" width="18.25" customWidth="1"/>
    <col min="5" max="5" width="23.75" customWidth="1"/>
    <col min="6" max="6" width="15.75" customWidth="1"/>
  </cols>
  <sheetData>
    <row r="1" spans="1:8" ht="36.75" customHeight="1" thickTop="1">
      <c r="A1" s="1" t="s">
        <v>37</v>
      </c>
      <c r="B1" s="1" t="s">
        <v>48</v>
      </c>
      <c r="C1" s="1" t="s">
        <v>35</v>
      </c>
      <c r="D1" s="1" t="s">
        <v>49</v>
      </c>
      <c r="E1" s="1" t="s">
        <v>402</v>
      </c>
      <c r="F1" s="165" t="s">
        <v>418</v>
      </c>
      <c r="G1" s="165"/>
      <c r="H1" s="165"/>
    </row>
    <row r="2" spans="1:8" s="144" customFormat="1" ht="27">
      <c r="A2" s="13">
        <v>1</v>
      </c>
      <c r="B2" s="13" t="s">
        <v>193</v>
      </c>
      <c r="C2" s="140" t="s">
        <v>225</v>
      </c>
      <c r="D2" s="140" t="s">
        <v>226</v>
      </c>
      <c r="E2" s="13" t="s">
        <v>403</v>
      </c>
      <c r="F2" s="165"/>
      <c r="G2" s="165"/>
      <c r="H2" s="165"/>
    </row>
    <row r="3" spans="1:8" s="144" customFormat="1" ht="27">
      <c r="A3" s="13">
        <f>A2+1</f>
        <v>2</v>
      </c>
      <c r="B3" s="13" t="s">
        <v>193</v>
      </c>
      <c r="C3" s="140" t="s">
        <v>227</v>
      </c>
      <c r="D3" s="140" t="s">
        <v>226</v>
      </c>
      <c r="E3" s="13" t="s">
        <v>403</v>
      </c>
      <c r="F3" s="165"/>
      <c r="G3" s="165"/>
      <c r="H3" s="165"/>
    </row>
    <row r="4" spans="1:8" s="144" customFormat="1">
      <c r="A4" s="13">
        <f t="shared" ref="A4:A8" si="0">A3+1</f>
        <v>3</v>
      </c>
      <c r="B4" s="13" t="s">
        <v>228</v>
      </c>
      <c r="C4" s="140" t="s">
        <v>229</v>
      </c>
      <c r="D4" s="140" t="s">
        <v>230</v>
      </c>
      <c r="E4" s="13" t="s">
        <v>403</v>
      </c>
      <c r="F4" s="165"/>
      <c r="G4" s="165"/>
      <c r="H4" s="165"/>
    </row>
    <row r="5" spans="1:8" s="144" customFormat="1" ht="27">
      <c r="A5" s="13">
        <f t="shared" si="0"/>
        <v>4</v>
      </c>
      <c r="B5" s="13" t="s">
        <v>260</v>
      </c>
      <c r="C5" s="140" t="s">
        <v>231</v>
      </c>
      <c r="D5" s="140" t="s">
        <v>232</v>
      </c>
      <c r="E5" s="13" t="s">
        <v>403</v>
      </c>
      <c r="F5" s="165"/>
      <c r="G5" s="165"/>
      <c r="H5" s="165"/>
    </row>
    <row r="6" spans="1:8" s="144" customFormat="1" ht="27">
      <c r="A6" s="13">
        <f t="shared" si="0"/>
        <v>5</v>
      </c>
      <c r="B6" s="140" t="s">
        <v>92</v>
      </c>
      <c r="C6" s="140" t="s">
        <v>93</v>
      </c>
      <c r="D6" s="140" t="s">
        <v>94</v>
      </c>
      <c r="E6" s="13" t="s">
        <v>404</v>
      </c>
      <c r="F6" s="165"/>
      <c r="G6" s="165"/>
      <c r="H6" s="165"/>
    </row>
    <row r="7" spans="1:8" s="144" customFormat="1" ht="27">
      <c r="A7" s="13">
        <f t="shared" si="0"/>
        <v>6</v>
      </c>
      <c r="B7" s="13" t="s">
        <v>111</v>
      </c>
      <c r="C7" s="140" t="s">
        <v>107</v>
      </c>
      <c r="D7" s="140" t="s">
        <v>109</v>
      </c>
      <c r="E7" s="13" t="s">
        <v>404</v>
      </c>
      <c r="F7" s="165"/>
      <c r="G7" s="165"/>
      <c r="H7" s="165"/>
    </row>
    <row r="8" spans="1:8" s="144" customFormat="1" ht="27">
      <c r="A8" s="13">
        <f t="shared" si="0"/>
        <v>7</v>
      </c>
      <c r="B8" s="13" t="s">
        <v>111</v>
      </c>
      <c r="C8" s="140" t="s">
        <v>108</v>
      </c>
      <c r="D8" s="140" t="s">
        <v>110</v>
      </c>
      <c r="E8" s="13" t="s">
        <v>404</v>
      </c>
      <c r="F8" s="165"/>
      <c r="G8" s="165"/>
      <c r="H8" s="165"/>
    </row>
    <row r="9" spans="1:8" s="2" customFormat="1">
      <c r="A9" s="14"/>
      <c r="B9" s="14"/>
      <c r="C9" s="143"/>
      <c r="D9" s="143"/>
      <c r="E9" s="14"/>
    </row>
    <row r="10" spans="1:8" s="2" customFormat="1">
      <c r="A10" s="14"/>
      <c r="B10" s="14"/>
      <c r="C10" s="143"/>
      <c r="D10" s="143"/>
      <c r="E10" s="14"/>
    </row>
    <row r="11" spans="1:8" s="2" customFormat="1">
      <c r="A11" s="14"/>
      <c r="B11" s="14"/>
      <c r="C11" s="143"/>
      <c r="D11" s="143"/>
      <c r="E11" s="14"/>
    </row>
    <row r="12" spans="1:8" s="2" customFormat="1">
      <c r="A12" s="14"/>
      <c r="B12" s="14"/>
      <c r="C12" s="143"/>
      <c r="D12" s="143"/>
      <c r="E12" s="14"/>
    </row>
    <row r="13" spans="1:8" s="2" customFormat="1">
      <c r="A13" s="14"/>
      <c r="B13" s="14"/>
      <c r="C13" s="143"/>
      <c r="D13" s="143"/>
      <c r="E13" s="14"/>
    </row>
    <row r="14" spans="1:8" s="2" customFormat="1">
      <c r="A14" s="14"/>
      <c r="B14" s="14"/>
      <c r="C14" s="143"/>
      <c r="D14" s="143"/>
      <c r="E14" s="14"/>
    </row>
    <row r="15" spans="1:8" s="2" customFormat="1">
      <c r="A15" s="14"/>
      <c r="B15" s="143"/>
      <c r="C15" s="143"/>
      <c r="D15" s="143"/>
      <c r="E15" s="14"/>
    </row>
    <row r="16" spans="1:8" s="2" customFormat="1">
      <c r="A16" s="14"/>
      <c r="B16" s="14"/>
      <c r="C16" s="143"/>
      <c r="D16" s="143"/>
      <c r="E16" s="14"/>
    </row>
    <row r="17" spans="1:5" s="2" customFormat="1">
      <c r="A17" s="14"/>
      <c r="B17" s="14"/>
      <c r="C17" s="143"/>
      <c r="D17" s="143"/>
      <c r="E17" s="14"/>
    </row>
  </sheetData>
  <autoFilter ref="A1:E1"/>
  <mergeCells count="1">
    <mergeCell ref="F1:H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"/>
  <sheetViews>
    <sheetView workbookViewId="0">
      <selection activeCell="B4" sqref="B4"/>
    </sheetView>
  </sheetViews>
  <sheetFormatPr defaultRowHeight="16.5"/>
  <sheetData>
    <row r="1" spans="1:15" ht="17.25" thickBot="1">
      <c r="B1" s="116">
        <v>0</v>
      </c>
      <c r="C1" s="116" t="s">
        <v>311</v>
      </c>
      <c r="D1" s="116">
        <v>11</v>
      </c>
      <c r="E1" s="116" t="s">
        <v>311</v>
      </c>
      <c r="F1" s="116">
        <v>1</v>
      </c>
      <c r="G1" s="116">
        <v>5</v>
      </c>
      <c r="H1" s="116">
        <v>5</v>
      </c>
      <c r="I1" s="116">
        <v>16</v>
      </c>
      <c r="J1" s="116">
        <v>3</v>
      </c>
      <c r="K1" s="116">
        <v>170</v>
      </c>
      <c r="L1" s="116">
        <v>2</v>
      </c>
      <c r="M1" s="117">
        <v>2</v>
      </c>
      <c r="N1" s="116">
        <v>5</v>
      </c>
      <c r="O1" s="116">
        <v>142</v>
      </c>
    </row>
    <row r="2" spans="1:15" ht="18" thickTop="1" thickBot="1">
      <c r="B2" s="115">
        <v>8</v>
      </c>
      <c r="C2" s="115" t="s">
        <v>311</v>
      </c>
      <c r="D2" s="115">
        <v>34</v>
      </c>
      <c r="E2" s="115" t="s">
        <v>311</v>
      </c>
      <c r="F2" s="115">
        <v>3</v>
      </c>
      <c r="G2" s="115">
        <v>8</v>
      </c>
      <c r="H2" s="115">
        <v>26.4</v>
      </c>
      <c r="I2" s="115">
        <v>15</v>
      </c>
      <c r="J2" s="115">
        <v>3</v>
      </c>
      <c r="K2" s="115">
        <v>55</v>
      </c>
      <c r="L2" s="115">
        <v>4</v>
      </c>
      <c r="M2" s="115">
        <v>2</v>
      </c>
      <c r="N2" s="115">
        <v>5</v>
      </c>
      <c r="O2" s="115">
        <v>52</v>
      </c>
    </row>
    <row r="3" spans="1:15" ht="17.25" thickTop="1">
      <c r="B3" s="118">
        <v>5</v>
      </c>
      <c r="C3" s="118"/>
      <c r="D3" s="118">
        <v>16</v>
      </c>
      <c r="E3" s="118"/>
      <c r="F3" s="118">
        <v>8</v>
      </c>
      <c r="G3" s="118">
        <v>5</v>
      </c>
      <c r="H3" s="118">
        <v>9</v>
      </c>
      <c r="I3" s="118">
        <v>6</v>
      </c>
      <c r="J3" s="118">
        <v>1</v>
      </c>
      <c r="K3" s="118">
        <v>20</v>
      </c>
      <c r="L3" s="118">
        <v>1</v>
      </c>
      <c r="M3" s="118">
        <v>1</v>
      </c>
      <c r="N3" s="118">
        <v>5</v>
      </c>
      <c r="O3" s="118">
        <v>8</v>
      </c>
    </row>
    <row r="4" spans="1:15">
      <c r="A4" t="s">
        <v>378</v>
      </c>
      <c r="B4">
        <f>SUM(B1:B3)</f>
        <v>13</v>
      </c>
      <c r="C4">
        <f t="shared" ref="C4:O4" si="0">SUM(C1:C3)</f>
        <v>0</v>
      </c>
      <c r="D4">
        <f t="shared" si="0"/>
        <v>61</v>
      </c>
      <c r="E4">
        <f t="shared" si="0"/>
        <v>0</v>
      </c>
      <c r="F4">
        <f t="shared" si="0"/>
        <v>12</v>
      </c>
      <c r="G4">
        <f t="shared" si="0"/>
        <v>18</v>
      </c>
      <c r="H4">
        <f t="shared" si="0"/>
        <v>40.4</v>
      </c>
      <c r="I4">
        <f t="shared" si="0"/>
        <v>37</v>
      </c>
      <c r="J4">
        <f t="shared" si="0"/>
        <v>7</v>
      </c>
      <c r="K4">
        <f t="shared" si="0"/>
        <v>245</v>
      </c>
      <c r="L4">
        <f t="shared" si="0"/>
        <v>7</v>
      </c>
      <c r="M4">
        <f t="shared" si="0"/>
        <v>5</v>
      </c>
      <c r="N4">
        <f t="shared" si="0"/>
        <v>15</v>
      </c>
      <c r="O4">
        <f t="shared" si="0"/>
        <v>202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Summary</vt:lpstr>
      <vt:lpstr>특허</vt:lpstr>
      <vt:lpstr>SCI(E)</vt:lpstr>
      <vt:lpstr>비SCI국제논문</vt:lpstr>
      <vt:lpstr>국내논문</vt:lpstr>
      <vt:lpstr>기고서</vt:lpstr>
      <vt:lpstr>기술이전</vt:lpstr>
      <vt:lpstr>SW등록</vt:lpstr>
      <vt:lpstr>기술문서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Younhee</dc:creator>
  <cp:lastModifiedBy>Younhee</cp:lastModifiedBy>
  <dcterms:created xsi:type="dcterms:W3CDTF">2016-04-25T01:53:29Z</dcterms:created>
  <dcterms:modified xsi:type="dcterms:W3CDTF">2017-03-15T04:25:04Z</dcterms:modified>
</cp:coreProperties>
</file>